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echa\data\users\u10196\Roaming Profile\Desktop\esd\"/>
    </mc:Choice>
  </mc:AlternateContent>
  <bookViews>
    <workbookView xWindow="0" yWindow="0" windowWidth="28800" windowHeight="11145" tabRatio="800"/>
  </bookViews>
  <sheets>
    <sheet name="Introduction" sheetId="21" r:id="rId1"/>
    <sheet name="Index" sheetId="20" r:id="rId2"/>
    <sheet name="Releases from leather ind" sheetId="1" r:id="rId3"/>
    <sheet name="Pick-lists &amp; Defaults" sheetId="3" r:id="rId4"/>
  </sheets>
  <definedNames>
    <definedName name="_xlnm._FilterDatabase" localSheetId="3" hidden="1">'Pick-lists &amp; Defaults'!#REF!</definedName>
    <definedName name="Default">'Pick-lists &amp; Defaults'!$B$16:$B$17</definedName>
    <definedName name="Ffix_1" localSheetId="2">'Releases from leather ind'!$F$33</definedName>
    <definedName name="Ffix_2" localSheetId="2">'Releases from leather ind'!$F$46</definedName>
    <definedName name="Ffix_3" localSheetId="2">'Releases from leather ind'!$F$59</definedName>
    <definedName name="Ffix_4" localSheetId="2">'Releases from leather ind'!$F$72</definedName>
    <definedName name="Ffix_5" localSheetId="2">'Releases from leather ind'!$F$85</definedName>
    <definedName name="Qactive_1" localSheetId="2">'Releases from leather ind'!$F$31</definedName>
    <definedName name="Qactive_2" localSheetId="2">'Releases from leather ind'!$F$44</definedName>
    <definedName name="Qactive_3" localSheetId="2">'Releases from leather ind'!$F$57</definedName>
    <definedName name="Qactive_4" localSheetId="2">'Releases from leather ind'!$F$70</definedName>
    <definedName name="Qactive_5" localSheetId="2">'Releases from leather ind'!$F$83</definedName>
    <definedName name="Qleather" localSheetId="2">'Releases from leather ind'!$F$21</definedName>
    <definedName name="step">'Pick-lists &amp; Defaults'!$B$6:$B$11</definedName>
  </definedNames>
  <calcPr calcId="152511"/>
</workbook>
</file>

<file path=xl/calcChain.xml><?xml version="1.0" encoding="utf-8"?>
<calcChain xmlns="http://schemas.openxmlformats.org/spreadsheetml/2006/main">
  <c r="F83" i="1" l="1"/>
  <c r="F70" i="1"/>
  <c r="F57" i="1"/>
  <c r="F44" i="1"/>
  <c r="F31" i="1"/>
  <c r="H79" i="1" l="1"/>
  <c r="H66" i="1"/>
  <c r="H53" i="1"/>
  <c r="H40" i="1"/>
  <c r="H27" i="1"/>
  <c r="C82" i="1" l="1"/>
  <c r="F98" i="1" l="1"/>
  <c r="F97" i="1"/>
  <c r="F96" i="1"/>
  <c r="F95" i="1"/>
  <c r="F94" i="1"/>
  <c r="C69" i="1"/>
  <c r="C56" i="1"/>
  <c r="C43" i="1"/>
  <c r="C30" i="1"/>
  <c r="F100" i="1" l="1"/>
</calcChain>
</file>

<file path=xl/sharedStrings.xml><?xml version="1.0" encoding="utf-8"?>
<sst xmlns="http://schemas.openxmlformats.org/spreadsheetml/2006/main" count="180" uniqueCount="84">
  <si>
    <t>Input</t>
  </si>
  <si>
    <t>Output</t>
  </si>
  <si>
    <t>Variable/parameter</t>
  </si>
  <si>
    <t>Unit</t>
  </si>
  <si>
    <t>Symbol</t>
  </si>
  <si>
    <t>[-]</t>
  </si>
  <si>
    <t>Value</t>
  </si>
  <si>
    <t>O</t>
  </si>
  <si>
    <t xml:space="preserve">Instructions for using the table: </t>
  </si>
  <si>
    <t>Available at: http://echa.europa.eu/en/guidance-documents/guidance-on-biocides-legislation/emission-scenario-documents</t>
  </si>
  <si>
    <r>
      <t xml:space="preserve">S/D/O/P </t>
    </r>
    <r>
      <rPr>
        <i/>
        <vertAlign val="superscript"/>
        <sz val="10"/>
        <color rgb="FF0070C0"/>
        <rFont val="Verdana"/>
        <family val="2"/>
      </rPr>
      <t>1</t>
    </r>
  </si>
  <si>
    <t>1) S: data set; D: default; O: output; P: pick list</t>
  </si>
  <si>
    <t>INDEX</t>
  </si>
  <si>
    <t>Version history</t>
  </si>
  <si>
    <t>v1.0</t>
  </si>
  <si>
    <r>
      <rPr>
        <b/>
        <sz val="11"/>
        <color theme="1"/>
        <rFont val="Verdana"/>
        <family val="2"/>
      </rPr>
      <t>Reference document:</t>
    </r>
    <r>
      <rPr>
        <sz val="11"/>
        <color theme="1"/>
        <rFont val="Verdana"/>
        <family val="2"/>
      </rPr>
      <t xml:space="preserve"> </t>
    </r>
  </si>
  <si>
    <t>References / Calculation formulas / Explanations</t>
  </si>
  <si>
    <r>
      <t>t.d</t>
    </r>
    <r>
      <rPr>
        <vertAlign val="superscript"/>
        <sz val="10"/>
        <color theme="1"/>
        <rFont val="Verdana"/>
        <family val="2"/>
      </rPr>
      <t>-1</t>
    </r>
  </si>
  <si>
    <r>
      <t>Q</t>
    </r>
    <r>
      <rPr>
        <vertAlign val="subscript"/>
        <sz val="10"/>
        <color theme="1"/>
        <rFont val="Verdana"/>
        <family val="2"/>
      </rPr>
      <t>active</t>
    </r>
  </si>
  <si>
    <r>
      <t>kg.t</t>
    </r>
    <r>
      <rPr>
        <vertAlign val="superscript"/>
        <sz val="10"/>
        <color theme="1"/>
        <rFont val="Verdana"/>
        <family val="2"/>
      </rPr>
      <t>-1</t>
    </r>
  </si>
  <si>
    <r>
      <t>kg.d</t>
    </r>
    <r>
      <rPr>
        <vertAlign val="superscript"/>
        <sz val="10"/>
        <color theme="1"/>
        <rFont val="Verdana"/>
        <family val="2"/>
      </rPr>
      <t>-1</t>
    </r>
  </si>
  <si>
    <t>??</t>
  </si>
  <si>
    <r>
      <t>F</t>
    </r>
    <r>
      <rPr>
        <vertAlign val="subscript"/>
        <sz val="10"/>
        <color theme="1"/>
        <rFont val="Verdana"/>
        <family val="2"/>
      </rPr>
      <t>fix</t>
    </r>
  </si>
  <si>
    <t>D</t>
  </si>
  <si>
    <t>Environmental Emission Scenarios for Product Type 9: Biocides used as preservatives in the leather industry</t>
  </si>
  <si>
    <t>ESD for PT9: Emission scenarios for biocides used as preservatives in the leather industry (EUBEES, 2001)</t>
  </si>
  <si>
    <t xml:space="preserve">Quantity of treated raw hide per day </t>
  </si>
  <si>
    <r>
      <t>Q</t>
    </r>
    <r>
      <rPr>
        <vertAlign val="subscript"/>
        <sz val="10"/>
        <color theme="1"/>
        <rFont val="Verdana"/>
        <family val="2"/>
      </rPr>
      <t>leather</t>
    </r>
  </si>
  <si>
    <t>Local emission of active substance to wastewater for each treatment step specified above</t>
  </si>
  <si>
    <t>Total local emission of active substance</t>
  </si>
  <si>
    <r>
      <t>Elocal</t>
    </r>
    <r>
      <rPr>
        <vertAlign val="subscript"/>
        <sz val="10"/>
        <color theme="1"/>
        <rFont val="Verdana"/>
        <family val="2"/>
      </rPr>
      <t>tot,water</t>
    </r>
  </si>
  <si>
    <r>
      <rPr>
        <b/>
        <sz val="10"/>
        <color theme="1"/>
        <rFont val="Verdana"/>
        <family val="2"/>
      </rPr>
      <t>Elocal</t>
    </r>
    <r>
      <rPr>
        <b/>
        <vertAlign val="subscript"/>
        <sz val="10"/>
        <color theme="1"/>
        <rFont val="Verdana"/>
        <family val="2"/>
      </rPr>
      <t>tot,water</t>
    </r>
    <r>
      <rPr>
        <vertAlign val="subscript"/>
        <sz val="10"/>
        <color theme="1"/>
        <rFont val="Verdana"/>
        <family val="2"/>
      </rPr>
      <t xml:space="preserve"> </t>
    </r>
    <r>
      <rPr>
        <sz val="10"/>
        <color theme="1"/>
        <rFont val="Verdana"/>
        <family val="2"/>
      </rPr>
      <t>= ∑ Elocal</t>
    </r>
    <r>
      <rPr>
        <vertAlign val="subscript"/>
        <sz val="10"/>
        <color theme="1"/>
        <rFont val="Verdana"/>
        <family val="2"/>
      </rPr>
      <t>x,water</t>
    </r>
  </si>
  <si>
    <t>Spreadsheet "Releases from leather ind"</t>
  </si>
  <si>
    <t>Table 4, page 9</t>
  </si>
  <si>
    <t>Step</t>
  </si>
  <si>
    <t>Curing (salting)</t>
  </si>
  <si>
    <t>Soaking</t>
  </si>
  <si>
    <t>Pickling</t>
  </si>
  <si>
    <t>Tanning</t>
  </si>
  <si>
    <t>Finishing</t>
  </si>
  <si>
    <t>0.01 - 0.5</t>
  </si>
  <si>
    <t>0.01 - 0.3 and 0.3 - 0.5 (small hides)</t>
  </si>
  <si>
    <t>Select treatment step</t>
  </si>
  <si>
    <t>D/S</t>
  </si>
  <si>
    <t>Add treatment step 1</t>
  </si>
  <si>
    <t>Add treatment step 2</t>
  </si>
  <si>
    <t>Add treatment step 3</t>
  </si>
  <si>
    <t>Treatment step 1</t>
  </si>
  <si>
    <t>Treatment step 2</t>
  </si>
  <si>
    <t>Treatment step 3</t>
  </si>
  <si>
    <t>Treatment step 4</t>
  </si>
  <si>
    <t>Treatment step 5</t>
  </si>
  <si>
    <r>
      <rPr>
        <b/>
        <sz val="10"/>
        <rFont val="Verdana"/>
        <family val="2"/>
      </rPr>
      <t>E</t>
    </r>
    <r>
      <rPr>
        <b/>
        <vertAlign val="subscript"/>
        <sz val="10"/>
        <rFont val="Verdana"/>
        <family val="2"/>
      </rPr>
      <t>localx,water</t>
    </r>
    <r>
      <rPr>
        <b/>
        <sz val="10"/>
        <rFont val="Verdana"/>
        <family val="2"/>
      </rPr>
      <t xml:space="preserve"> </t>
    </r>
    <r>
      <rPr>
        <sz val="10"/>
        <rFont val="Verdana"/>
        <family val="2"/>
      </rPr>
      <t>= Q</t>
    </r>
    <r>
      <rPr>
        <vertAlign val="subscript"/>
        <sz val="10"/>
        <rFont val="Verdana"/>
        <family val="2"/>
      </rPr>
      <t>leather</t>
    </r>
    <r>
      <rPr>
        <sz val="10"/>
        <rFont val="Verdana"/>
        <family val="2"/>
      </rPr>
      <t xml:space="preserve"> * Q</t>
    </r>
    <r>
      <rPr>
        <vertAlign val="subscript"/>
        <sz val="10"/>
        <rFont val="Verdana"/>
        <family val="2"/>
      </rPr>
      <t>active</t>
    </r>
    <r>
      <rPr>
        <sz val="10"/>
        <rFont val="Verdana"/>
        <family val="2"/>
      </rPr>
      <t xml:space="preserve"> * (1 - F</t>
    </r>
    <r>
      <rPr>
        <vertAlign val="subscript"/>
        <sz val="10"/>
        <rFont val="Verdana"/>
        <family val="2"/>
      </rPr>
      <t>fix</t>
    </r>
    <r>
      <rPr>
        <sz val="10"/>
        <rFont val="Verdana"/>
        <family val="2"/>
      </rPr>
      <t>)</t>
    </r>
  </si>
  <si>
    <t>ESD Table 4</t>
  </si>
  <si>
    <t>Add treatment step 4</t>
  </si>
  <si>
    <t>Add treatment step 5</t>
  </si>
  <si>
    <t>Emission scenario for calculating the release of biocides used as preservatives in the leather industry (ESD § 4.4, Table 7, p.14)</t>
  </si>
  <si>
    <t>1. Select, in the "Input" table, the treatment step. Select all the steps that apply (up to 5 steps). For the treatment selected the indicative range of quantity of active substance applied per mass of raw hides (%) (Qactive) will be automatically displayed.</t>
  </si>
  <si>
    <r>
      <t>Elocal</t>
    </r>
    <r>
      <rPr>
        <vertAlign val="subscript"/>
        <sz val="10"/>
        <color theme="1"/>
        <rFont val="Verdana"/>
        <family val="2"/>
      </rPr>
      <t>1,water</t>
    </r>
  </si>
  <si>
    <r>
      <t>Elocal</t>
    </r>
    <r>
      <rPr>
        <vertAlign val="subscript"/>
        <sz val="10"/>
        <color theme="1"/>
        <rFont val="Verdana"/>
        <family val="2"/>
      </rPr>
      <t>3,water</t>
    </r>
  </si>
  <si>
    <r>
      <t>Elocal</t>
    </r>
    <r>
      <rPr>
        <vertAlign val="subscript"/>
        <sz val="10"/>
        <color theme="1"/>
        <rFont val="Verdana"/>
        <family val="2"/>
      </rPr>
      <t>4,water</t>
    </r>
  </si>
  <si>
    <r>
      <t>Elocal</t>
    </r>
    <r>
      <rPr>
        <vertAlign val="subscript"/>
        <sz val="10"/>
        <color theme="1"/>
        <rFont val="Verdana"/>
        <family val="2"/>
      </rPr>
      <t>5,water</t>
    </r>
  </si>
  <si>
    <t>Fixation rate</t>
  </si>
  <si>
    <t>Quantity of active substance applied per ton of leather:</t>
  </si>
  <si>
    <t>Note:</t>
  </si>
  <si>
    <t>The default values can be overwritten. Once overwritten, in order to revert to the default values, these need to be manually introduced. Alternatively replace this worksheet by copying the one from the excel file in ECHA website.</t>
  </si>
  <si>
    <t>Amount of substance applied per mass of raw hides (%)</t>
  </si>
  <si>
    <t>1. Amount of active substance applied per mass of raw hides (%)</t>
  </si>
  <si>
    <t>2. Enter amount of active substance applied per mass of raw hides within the range above (%)</t>
  </si>
  <si>
    <r>
      <t>Elocal</t>
    </r>
    <r>
      <rPr>
        <vertAlign val="subscript"/>
        <sz val="10"/>
        <color theme="1"/>
        <rFont val="Verdana"/>
        <family val="2"/>
      </rPr>
      <t>2,water</t>
    </r>
  </si>
  <si>
    <t>USE DEFAULT VALUE ?</t>
  </si>
  <si>
    <t>Yes</t>
  </si>
  <si>
    <t xml:space="preserve">Use Qactive default value </t>
  </si>
  <si>
    <t>No (calculate value below)</t>
  </si>
  <si>
    <t>CALCULATE Qactive:</t>
  </si>
  <si>
    <r>
      <t xml:space="preserve">    2.3. Qactive (kg.t</t>
    </r>
    <r>
      <rPr>
        <vertAlign val="superscript"/>
        <sz val="10"/>
        <rFont val="Verdana"/>
        <family val="2"/>
      </rPr>
      <t>-1</t>
    </r>
    <r>
      <rPr>
        <sz val="10"/>
        <rFont val="Verdana"/>
        <family val="2"/>
      </rPr>
      <t>) will be automatically calculated.</t>
    </r>
  </si>
  <si>
    <t>3. The local emission of active substance to wastewater for each treatment step is automatically calculated in the "Output" table, as well as the total local emission of active substance.</t>
  </si>
  <si>
    <t xml:space="preserve">    2.1. In the drop-down list next to "Use default value?" select "No (calculate value below)".</t>
  </si>
  <si>
    <t xml:space="preserve">    2.2. Under "Calculate Qactive", in point 1., is displayed a range for the amount of substance applied per mass of raw hides  for the particular treatment step selected; enter, in point 2., a value within that range.</t>
  </si>
  <si>
    <t>2. A default quantity of active substance applied per ton of leather is provided by default (5 kg/t). In case you do not wish to use the default value proceed as follows:</t>
  </si>
  <si>
    <t>This workbook provides a calculation tool for estimating the environmental releases from the use of biocides used as preservatives in the leather industry. It consists of one spreadsheet covering the emission scenario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workbook.</t>
  </si>
  <si>
    <t xml:space="preserve">   or</t>
  </si>
  <si>
    <t xml:space="preserve">   USE DEFAULT VALUE ?</t>
  </si>
  <si>
    <t xml:space="preserve">   CALCULATE Qactive:</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</si>
</sst>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color theme="1"/>
      <name val="Verdana"/>
      <family val="2"/>
    </font>
    <font>
      <sz val="10"/>
      <color rgb="FF3F3F76"/>
      <name val="Verdana"/>
      <family val="2"/>
    </font>
    <font>
      <b/>
      <sz val="10"/>
      <color rgb="FF3F3F3F"/>
      <name val="Verdana"/>
      <family val="2"/>
    </font>
    <font>
      <b/>
      <sz val="10"/>
      <color theme="0"/>
      <name val="Verdana"/>
      <family val="2"/>
    </font>
    <font>
      <b/>
      <sz val="10"/>
      <color theme="1"/>
      <name val="Verdana"/>
      <family val="2"/>
    </font>
    <font>
      <sz val="10"/>
      <name val="Verdana"/>
      <family val="2"/>
    </font>
    <font>
      <i/>
      <sz val="10"/>
      <color theme="1"/>
      <name val="Verdana"/>
      <family val="2"/>
    </font>
    <font>
      <i/>
      <sz val="10"/>
      <color rgb="FF0070C0"/>
      <name val="Verdana"/>
      <family val="2"/>
    </font>
    <font>
      <b/>
      <sz val="12"/>
      <color theme="0"/>
      <name val="Calibri"/>
      <family val="2"/>
      <scheme val="minor"/>
    </font>
    <font>
      <u/>
      <sz val="10"/>
      <color theme="10"/>
      <name val="Verdana"/>
      <family val="2"/>
    </font>
    <font>
      <u/>
      <sz val="10"/>
      <color theme="11"/>
      <name val="Verdana"/>
      <family val="2"/>
    </font>
    <font>
      <sz val="10"/>
      <color rgb="FF0070C0"/>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i/>
      <sz val="10"/>
      <name val="Verdana"/>
      <family val="2"/>
    </font>
    <font>
      <b/>
      <sz val="11"/>
      <color theme="3"/>
      <name val="Verdana"/>
      <family val="2"/>
    </font>
    <font>
      <b/>
      <sz val="16"/>
      <color theme="3"/>
      <name val="Verdana"/>
      <family val="2"/>
    </font>
    <font>
      <sz val="11"/>
      <color theme="1"/>
      <name val="Verdana"/>
      <family val="2"/>
    </font>
    <font>
      <b/>
      <sz val="11"/>
      <color theme="1"/>
      <name val="Verdana"/>
      <family val="2"/>
    </font>
    <font>
      <b/>
      <sz val="14"/>
      <color theme="0"/>
      <name val="Verdana"/>
      <family val="2"/>
    </font>
    <font>
      <u/>
      <sz val="12"/>
      <color theme="10"/>
      <name val="Verdana"/>
      <family val="2"/>
    </font>
    <font>
      <sz val="11"/>
      <name val="Verdana"/>
      <family val="2"/>
    </font>
    <font>
      <b/>
      <sz val="10"/>
      <color rgb="FFEFB011"/>
      <name val="Verdana"/>
      <family val="2"/>
    </font>
    <font>
      <b/>
      <sz val="11"/>
      <color rgb="FFFF0000"/>
      <name val="Verdana"/>
      <family val="2"/>
    </font>
    <font>
      <sz val="11"/>
      <color rgb="FFFF0000"/>
      <name val="Verdana"/>
      <family val="2"/>
    </font>
    <font>
      <b/>
      <sz val="10"/>
      <color rgb="FFFA7D00"/>
      <name val="Verdana"/>
      <family val="2"/>
    </font>
    <font>
      <b/>
      <sz val="14"/>
      <color theme="1"/>
      <name val="Verdana"/>
      <family val="2"/>
    </font>
    <font>
      <b/>
      <sz val="10"/>
      <color rgb="FF00B050"/>
      <name val="Verdana"/>
      <family val="2"/>
    </font>
    <font>
      <b/>
      <sz val="10"/>
      <name val="Verdana"/>
      <family val="2"/>
    </font>
    <font>
      <vertAlign val="subscript"/>
      <sz val="10"/>
      <name val="Verdana"/>
      <family val="2"/>
    </font>
    <font>
      <b/>
      <vertAlign val="subscript"/>
      <sz val="10"/>
      <name val="Verdana"/>
      <family val="2"/>
    </font>
    <font>
      <vertAlign val="superscript"/>
      <sz val="10"/>
      <name val="Verdana"/>
      <family val="2"/>
    </font>
    <font>
      <b/>
      <sz val="10"/>
      <color rgb="FFFF0000"/>
      <name val="Verdana"/>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4">
    <xf numFmtId="0" fontId="0" fillId="0" borderId="0"/>
    <xf numFmtId="0" fontId="1" fillId="2" borderId="1" applyNumberFormat="0" applyAlignment="0" applyProtection="0"/>
    <xf numFmtId="0" fontId="2" fillId="3" borderId="2" applyNumberFormat="0" applyAlignment="0" applyProtection="0"/>
    <xf numFmtId="0" fontId="8" fillId="6"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3" fillId="0" borderId="5" applyNumberFormat="0" applyFill="0" applyAlignment="0" applyProtection="0"/>
    <xf numFmtId="0" fontId="20" fillId="0" borderId="0"/>
    <xf numFmtId="0" fontId="20" fillId="0" borderId="0"/>
    <xf numFmtId="0" fontId="9" fillId="0" borderId="0" applyNumberFormat="0" applyFill="0" applyBorder="0" applyAlignment="0" applyProtection="0"/>
    <xf numFmtId="0" fontId="22" fillId="0" borderId="0" applyNumberFormat="0" applyFill="0" applyBorder="0" applyAlignment="0" applyProtection="0"/>
    <xf numFmtId="0" fontId="32" fillId="3" borderId="1" applyNumberFormat="0" applyAlignment="0" applyProtection="0"/>
  </cellStyleXfs>
  <cellXfs count="97">
    <xf numFmtId="0" fontId="0" fillId="0" borderId="0" xfId="0"/>
    <xf numFmtId="0" fontId="0" fillId="4" borderId="0" xfId="0" applyFill="1"/>
    <xf numFmtId="0" fontId="0" fillId="4" borderId="0" xfId="0" applyFill="1" applyBorder="1"/>
    <xf numFmtId="0" fontId="0" fillId="4" borderId="0" xfId="0" applyFill="1" applyBorder="1" applyAlignment="1">
      <alignment horizontal="left"/>
    </xf>
    <xf numFmtId="0" fontId="17" fillId="9" borderId="0" xfId="20" applyFont="1" applyFill="1" applyBorder="1" applyAlignment="1">
      <alignment vertical="center"/>
    </xf>
    <xf numFmtId="0" fontId="17" fillId="4" borderId="0" xfId="20" applyFont="1" applyFill="1" applyBorder="1" applyAlignment="1">
      <alignment vertical="center"/>
    </xf>
    <xf numFmtId="14" fontId="0" fillId="4" borderId="0" xfId="0" applyNumberFormat="1" applyFill="1"/>
    <xf numFmtId="0" fontId="0" fillId="4" borderId="0" xfId="0" applyFill="1" applyAlignment="1">
      <alignment wrapText="1"/>
    </xf>
    <xf numFmtId="0" fontId="24" fillId="4" borderId="0" xfId="0" applyFont="1" applyFill="1" applyBorder="1" applyAlignment="1"/>
    <xf numFmtId="0" fontId="24" fillId="4" borderId="0" xfId="0" applyFont="1" applyFill="1" applyAlignment="1"/>
    <xf numFmtId="0" fontId="24" fillId="4" borderId="0" xfId="0" applyFont="1" applyFill="1"/>
    <xf numFmtId="0" fontId="25" fillId="4" borderId="0" xfId="0" applyFont="1" applyFill="1" applyAlignment="1"/>
    <xf numFmtId="0" fontId="6" fillId="4" borderId="0" xfId="0" applyFont="1" applyFill="1"/>
    <xf numFmtId="0" fontId="26" fillId="9" borderId="0" xfId="20" applyFont="1" applyFill="1" applyBorder="1" applyAlignment="1">
      <alignment vertical="center"/>
    </xf>
    <xf numFmtId="0" fontId="28" fillId="4" borderId="0" xfId="19" applyFont="1" applyFill="1" applyBorder="1" applyAlignment="1"/>
    <xf numFmtId="0" fontId="24" fillId="4" borderId="0" xfId="0" applyFont="1" applyFill="1" applyAlignment="1">
      <alignment vertical="center" wrapText="1"/>
    </xf>
    <xf numFmtId="0" fontId="27" fillId="4" borderId="0" xfId="21" quotePrefix="1" applyFont="1" applyFill="1" applyBorder="1" applyAlignment="1">
      <alignment vertical="center" wrapText="1"/>
    </xf>
    <xf numFmtId="0" fontId="0" fillId="4" borderId="0" xfId="0" applyFill="1" applyBorder="1" applyProtection="1">
      <protection locked="0"/>
    </xf>
    <xf numFmtId="0" fontId="0" fillId="4" borderId="0" xfId="0" applyFill="1" applyProtection="1">
      <protection locked="0"/>
    </xf>
    <xf numFmtId="0" fontId="0" fillId="0" borderId="0" xfId="0" applyProtection="1">
      <protection locked="0"/>
    </xf>
    <xf numFmtId="0" fontId="20" fillId="4" borderId="0" xfId="19" applyFill="1" applyProtection="1">
      <protection locked="0"/>
    </xf>
    <xf numFmtId="0" fontId="17" fillId="4" borderId="0" xfId="19"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30" fillId="4" borderId="0" xfId="22" applyFont="1" applyFill="1" applyBorder="1" applyAlignment="1" applyProtection="1">
      <alignment vertical="center"/>
      <protection locked="0"/>
    </xf>
    <xf numFmtId="0" fontId="0" fillId="4" borderId="0" xfId="0" applyFill="1" applyAlignment="1" applyProtection="1">
      <alignment vertical="center"/>
      <protection locked="0"/>
    </xf>
    <xf numFmtId="0" fontId="39" fillId="4" borderId="0" xfId="0" applyFont="1" applyFill="1" applyBorder="1" applyAlignment="1" applyProtection="1">
      <alignment vertical="center" wrapText="1"/>
      <protection locked="0"/>
    </xf>
    <xf numFmtId="0" fontId="31" fillId="4" borderId="0" xfId="22" applyFont="1" applyFill="1" applyBorder="1" applyAlignment="1" applyProtection="1">
      <alignment vertical="center" wrapText="1"/>
      <protection locked="0"/>
    </xf>
    <xf numFmtId="0" fontId="0" fillId="0" borderId="0" xfId="0" applyAlignment="1" applyProtection="1">
      <alignment vertical="center"/>
      <protection locked="0"/>
    </xf>
    <xf numFmtId="0" fontId="29"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12" fillId="7" borderId="0" xfId="0" applyFont="1" applyFill="1" applyBorder="1" applyAlignment="1" applyProtection="1">
      <alignment vertical="center"/>
      <protection locked="0"/>
    </xf>
    <xf numFmtId="0" fontId="3" fillId="7" borderId="0" xfId="0" applyFont="1" applyFill="1" applyBorder="1" applyProtection="1">
      <protection locked="0"/>
    </xf>
    <xf numFmtId="0" fontId="3" fillId="7" borderId="0" xfId="0" applyFont="1" applyFill="1" applyBorder="1" applyAlignment="1" applyProtection="1">
      <alignment horizontal="left"/>
      <protection locked="0"/>
    </xf>
    <xf numFmtId="0" fontId="0" fillId="8" borderId="0" xfId="0" applyFill="1" applyBorder="1" applyProtection="1">
      <protection locked="0"/>
    </xf>
    <xf numFmtId="0" fontId="0" fillId="8" borderId="0" xfId="0" applyFill="1" applyBorder="1" applyAlignment="1" applyProtection="1">
      <alignment horizontal="left"/>
      <protection locked="0"/>
    </xf>
    <xf numFmtId="0" fontId="7" fillId="8" borderId="0" xfId="0" applyFont="1" applyFill="1" applyBorder="1" applyProtection="1">
      <protection locked="0"/>
    </xf>
    <xf numFmtId="0" fontId="7" fillId="8" borderId="0" xfId="0" applyFont="1" applyFill="1" applyBorder="1" applyAlignment="1" applyProtection="1">
      <alignment horizontal="left"/>
      <protection locked="0"/>
    </xf>
    <xf numFmtId="0" fontId="7" fillId="8" borderId="0" xfId="0" applyFont="1" applyFill="1" applyBorder="1" applyAlignment="1" applyProtection="1">
      <alignment horizontal="center"/>
      <protection locked="0"/>
    </xf>
    <xf numFmtId="0" fontId="0" fillId="8" borderId="0" xfId="0" applyFill="1" applyBorder="1" applyAlignment="1" applyProtection="1">
      <alignment vertical="center" wrapText="1"/>
      <protection locked="0"/>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center"/>
      <protection locked="0"/>
    </xf>
    <xf numFmtId="0" fontId="0" fillId="8" borderId="0" xfId="0" applyFill="1" applyBorder="1" applyAlignment="1" applyProtection="1">
      <alignment horizontal="center" vertical="center"/>
      <protection locked="0"/>
    </xf>
    <xf numFmtId="0" fontId="25" fillId="8" borderId="0" xfId="0" applyFont="1" applyFill="1" applyBorder="1" applyAlignment="1" applyProtection="1">
      <alignment horizontal="left" vertical="center" wrapText="1"/>
      <protection locked="0"/>
    </xf>
    <xf numFmtId="0" fontId="8" fillId="6" borderId="3" xfId="3" applyAlignment="1" applyProtection="1">
      <alignment horizontal="center" vertical="center" wrapText="1"/>
      <protection locked="0"/>
    </xf>
    <xf numFmtId="0" fontId="11" fillId="4" borderId="0" xfId="0" applyFont="1" applyFill="1" applyBorder="1" applyProtection="1">
      <protection locked="0"/>
    </xf>
    <xf numFmtId="0" fontId="4" fillId="8" borderId="0" xfId="0" applyFont="1" applyFill="1" applyBorder="1" applyAlignment="1" applyProtection="1">
      <alignment horizontal="left" vertical="center" wrapText="1"/>
      <protection locked="0"/>
    </xf>
    <xf numFmtId="0" fontId="0" fillId="8" borderId="4" xfId="0" applyFill="1" applyBorder="1" applyAlignment="1" applyProtection="1">
      <alignment horizontal="left" vertical="center"/>
      <protection locked="0"/>
    </xf>
    <xf numFmtId="0" fontId="0" fillId="8" borderId="4" xfId="0" applyFill="1" applyBorder="1" applyAlignment="1" applyProtection="1">
      <alignment vertical="center" wrapText="1"/>
      <protection locked="0"/>
    </xf>
    <xf numFmtId="0" fontId="0" fillId="8" borderId="0" xfId="0" applyFill="1" applyBorder="1" applyAlignment="1" applyProtection="1">
      <alignment horizontal="left" vertical="center" wrapText="1"/>
      <protection locked="0"/>
    </xf>
    <xf numFmtId="0" fontId="5" fillId="8" borderId="0" xfId="0" applyFont="1" applyFill="1" applyBorder="1" applyAlignment="1" applyProtection="1">
      <alignment horizontal="left" vertical="center" wrapText="1"/>
      <protection locked="0"/>
    </xf>
    <xf numFmtId="0" fontId="5" fillId="9" borderId="6" xfId="1" applyFont="1" applyFill="1" applyBorder="1" applyAlignment="1" applyProtection="1">
      <alignment horizontal="center" vertical="center"/>
      <protection locked="0"/>
    </xf>
    <xf numFmtId="0" fontId="0" fillId="8" borderId="0" xfId="0" applyFill="1" applyBorder="1" applyAlignment="1" applyProtection="1">
      <alignment horizontal="center" vertical="center" wrapText="1"/>
      <protection locked="0"/>
    </xf>
    <xf numFmtId="0" fontId="34" fillId="8" borderId="0" xfId="0" applyFont="1" applyFill="1" applyBorder="1" applyAlignment="1" applyProtection="1">
      <alignment horizontal="left" vertical="center" wrapText="1"/>
      <protection locked="0"/>
    </xf>
    <xf numFmtId="0" fontId="0" fillId="8" borderId="0" xfId="0" applyFill="1" applyBorder="1" applyAlignment="1" applyProtection="1">
      <alignment vertical="center"/>
      <protection locked="0"/>
    </xf>
    <xf numFmtId="0" fontId="5" fillId="8" borderId="0" xfId="0" applyFont="1" applyFill="1" applyBorder="1" applyAlignment="1" applyProtection="1">
      <alignment horizontal="left" vertical="center"/>
      <protection locked="0"/>
    </xf>
    <xf numFmtId="0" fontId="18" fillId="8" borderId="0" xfId="0" applyFont="1" applyFill="1" applyBorder="1" applyAlignment="1" applyProtection="1">
      <alignment vertical="center"/>
      <protection locked="0"/>
    </xf>
    <xf numFmtId="0" fontId="0" fillId="8" borderId="7" xfId="0" applyFill="1" applyBorder="1" applyAlignment="1" applyProtection="1">
      <alignment horizontal="right" vertical="center" wrapText="1"/>
      <protection locked="0"/>
    </xf>
    <xf numFmtId="0" fontId="0" fillId="8" borderId="0" xfId="0" applyFont="1" applyFill="1" applyBorder="1" applyAlignment="1" applyProtection="1">
      <alignment horizontal="left" vertical="center"/>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left" vertical="center"/>
      <protection locked="0"/>
    </xf>
    <xf numFmtId="0" fontId="7" fillId="4" borderId="0" xfId="0" applyFont="1" applyFill="1" applyBorder="1" applyProtection="1">
      <protection locked="0"/>
    </xf>
    <xf numFmtId="0" fontId="0" fillId="4" borderId="0" xfId="0" applyFill="1" applyBorder="1" applyAlignment="1" applyProtection="1">
      <alignment horizontal="left"/>
      <protection locked="0"/>
    </xf>
    <xf numFmtId="0" fontId="5" fillId="4" borderId="0" xfId="0" applyFont="1" applyFill="1" applyBorder="1" applyProtection="1">
      <protection locked="0"/>
    </xf>
    <xf numFmtId="0" fontId="21" fillId="4" borderId="0" xfId="0" applyFont="1" applyFill="1" applyBorder="1" applyProtection="1">
      <protection locked="0"/>
    </xf>
    <xf numFmtId="0" fontId="5" fillId="4" borderId="0" xfId="0" applyFont="1" applyFill="1" applyBorder="1" applyAlignment="1" applyProtection="1">
      <alignment horizontal="left"/>
      <protection locked="0"/>
    </xf>
    <xf numFmtId="0" fontId="5" fillId="4" borderId="0" xfId="0" applyFont="1" applyFill="1" applyProtection="1">
      <protection locked="0"/>
    </xf>
    <xf numFmtId="11" fontId="2" fillId="3" borderId="2" xfId="2" applyNumberFormat="1" applyAlignment="1" applyProtection="1">
      <alignment horizontal="center" vertical="center"/>
    </xf>
    <xf numFmtId="0" fontId="33" fillId="9" borderId="0" xfId="0" applyFont="1" applyFill="1" applyAlignment="1" applyProtection="1">
      <alignment vertical="center"/>
    </xf>
    <xf numFmtId="0" fontId="0" fillId="4" borderId="0" xfId="0" applyFill="1" applyProtection="1"/>
    <xf numFmtId="0" fontId="0" fillId="4" borderId="0" xfId="0" applyFill="1" applyAlignment="1" applyProtection="1">
      <alignment vertical="center"/>
    </xf>
    <xf numFmtId="0" fontId="4" fillId="5" borderId="4" xfId="0" applyFont="1" applyFill="1" applyBorder="1" applyProtection="1"/>
    <xf numFmtId="0" fontId="4" fillId="5" borderId="4" xfId="0" applyFont="1" applyFill="1" applyBorder="1" applyAlignment="1" applyProtection="1">
      <alignment horizontal="center" vertical="center" wrapText="1"/>
    </xf>
    <xf numFmtId="0" fontId="6" fillId="5" borderId="0" xfId="0" applyFont="1" applyFill="1" applyBorder="1" applyProtection="1"/>
    <xf numFmtId="0" fontId="0" fillId="5" borderId="0" xfId="0" applyFill="1" applyAlignment="1" applyProtection="1">
      <alignment horizontal="center"/>
    </xf>
    <xf numFmtId="0" fontId="0" fillId="5" borderId="0" xfId="0" applyFill="1" applyBorder="1" applyProtection="1"/>
    <xf numFmtId="0" fontId="32" fillId="3" borderId="1" xfId="23" applyAlignment="1" applyProtection="1">
      <alignment horizontal="center" vertical="center" wrapText="1"/>
    </xf>
    <xf numFmtId="0" fontId="0" fillId="8" borderId="0" xfId="0" applyFill="1" applyBorder="1" applyAlignment="1" applyProtection="1">
      <alignment horizontal="center" vertical="center" wrapText="1"/>
    </xf>
    <xf numFmtId="0" fontId="0" fillId="8" borderId="4" xfId="0" applyFill="1" applyBorder="1" applyAlignment="1" applyProtection="1">
      <alignment horizontal="center" vertical="center" wrapText="1"/>
      <protection locked="0"/>
    </xf>
    <xf numFmtId="0" fontId="0" fillId="8" borderId="4" xfId="0" applyFill="1" applyBorder="1" applyAlignment="1" applyProtection="1">
      <alignment horizontal="center"/>
      <protection locked="0"/>
    </xf>
    <xf numFmtId="0" fontId="0" fillId="8" borderId="4" xfId="0" applyFill="1" applyBorder="1" applyAlignment="1" applyProtection="1">
      <alignment horizontal="center" vertical="center"/>
      <protection locked="0"/>
    </xf>
    <xf numFmtId="0" fontId="34" fillId="8" borderId="4"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center" indent="1"/>
      <protection locked="0"/>
    </xf>
    <xf numFmtId="0" fontId="0" fillId="8" borderId="0" xfId="0" applyFill="1" applyBorder="1" applyAlignment="1" applyProtection="1">
      <alignment horizontal="left" vertical="center" indent="1"/>
      <protection locked="0"/>
    </xf>
    <xf numFmtId="0" fontId="0" fillId="8" borderId="0" xfId="0" applyFill="1" applyBorder="1" applyAlignment="1" applyProtection="1">
      <alignment horizontal="left" vertical="center" wrapText="1" indent="2"/>
      <protection locked="0"/>
    </xf>
    <xf numFmtId="0" fontId="0" fillId="8" borderId="4" xfId="0" applyFill="1" applyBorder="1" applyAlignment="1" applyProtection="1">
      <alignment horizontal="left" vertical="center" wrapText="1"/>
      <protection locked="0"/>
    </xf>
    <xf numFmtId="0" fontId="5" fillId="8" borderId="4" xfId="0" applyFont="1" applyFill="1" applyBorder="1" applyAlignment="1" applyProtection="1">
      <alignment horizontal="left" vertical="center" wrapText="1"/>
      <protection locked="0"/>
    </xf>
    <xf numFmtId="0" fontId="2" fillId="3" borderId="2" xfId="2" applyNumberFormat="1" applyAlignment="1" applyProtection="1">
      <alignment horizontal="center" vertical="center"/>
    </xf>
    <xf numFmtId="0" fontId="0" fillId="4" borderId="0" xfId="0" applyFont="1" applyFill="1"/>
    <xf numFmtId="14" fontId="0" fillId="4" borderId="0" xfId="0" applyNumberFormat="1" applyFont="1" applyFill="1" applyAlignment="1"/>
    <xf numFmtId="0" fontId="23" fillId="4" borderId="0" xfId="18" applyFont="1" applyFill="1" applyBorder="1" applyAlignment="1">
      <alignment horizontal="left" vertical="center" wrapText="1"/>
    </xf>
    <xf numFmtId="0" fontId="28" fillId="4" borderId="0" xfId="0" applyFont="1" applyFill="1" applyAlignment="1">
      <alignment horizontal="justify" vertical="center" wrapText="1"/>
    </xf>
    <xf numFmtId="0" fontId="27" fillId="4" borderId="0" xfId="21" quotePrefix="1" applyFont="1" applyFill="1" applyBorder="1" applyAlignment="1">
      <alignment horizontal="left" vertical="center" wrapText="1"/>
    </xf>
    <xf numFmtId="0" fontId="23" fillId="4" borderId="0" xfId="18"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26" fillId="9" borderId="0" xfId="19" applyFont="1" applyFill="1" applyBorder="1" applyAlignment="1" applyProtection="1">
      <alignment horizontal="left" vertical="center" wrapText="1"/>
      <protection locked="0"/>
    </xf>
    <xf numFmtId="0" fontId="31" fillId="4" borderId="0" xfId="0" applyFont="1" applyFill="1" applyBorder="1" applyAlignment="1" applyProtection="1">
      <alignment horizontal="left" vertical="center" wrapText="1"/>
      <protection locked="0"/>
    </xf>
  </cellXfs>
  <cellStyles count="24">
    <cellStyle name="Calculation" xfId="23"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2"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1" builtinId="8"/>
    <cellStyle name="Input" xfId="1" builtinId="20"/>
    <cellStyle name="Normal" xfId="0" builtinId="0"/>
    <cellStyle name="Normal 2" xfId="19"/>
    <cellStyle name="Normal 2 2" xfId="20"/>
    <cellStyle name="Output" xfId="2" builtinId="21"/>
  </cellStyles>
  <dxfs count="13">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D89E0E"/>
      <color rgb="FFEFB01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285750</xdr:colOff>
      <xdr:row>1</xdr:row>
      <xdr:rowOff>19050</xdr:rowOff>
    </xdr:from>
    <xdr:to>
      <xdr:col>15</xdr:col>
      <xdr:colOff>746222</xdr:colOff>
      <xdr:row>1</xdr:row>
      <xdr:rowOff>555798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25075" y="18097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266700</xdr:colOff>
      <xdr:row>1</xdr:row>
      <xdr:rowOff>66675</xdr:rowOff>
    </xdr:from>
    <xdr:to>
      <xdr:col>15</xdr:col>
      <xdr:colOff>727172</xdr:colOff>
      <xdr:row>2</xdr:row>
      <xdr:rowOff>50973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06025" y="22860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881591</xdr:colOff>
      <xdr:row>1</xdr:row>
      <xdr:rowOff>51858</xdr:rowOff>
    </xdr:from>
    <xdr:to>
      <xdr:col>8</xdr:col>
      <xdr:colOff>2961313</xdr:colOff>
      <xdr:row>1</xdr:row>
      <xdr:rowOff>588606</xdr:rowOff>
    </xdr:to>
    <xdr:pic>
      <xdr:nvPicPr>
        <xdr:cNvPr id="5" name="Picture 4"/>
        <xdr:cNvPicPr>
          <a:picLocks noChangeAspect="1"/>
        </xdr:cNvPicPr>
      </xdr:nvPicPr>
      <xdr:blipFill>
        <a:blip xmlns:r="http://schemas.openxmlformats.org/officeDocument/2006/relationships" r:embed="rId1"/>
        <a:stretch>
          <a:fillRect/>
        </a:stretch>
      </xdr:blipFill>
      <xdr:spPr>
        <a:xfrm>
          <a:off x="10177991" y="213783"/>
          <a:ext cx="2079722" cy="536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workbookViewId="0"/>
  </sheetViews>
  <sheetFormatPr defaultColWidth="9" defaultRowHeight="12.75" x14ac:dyDescent="0.2"/>
  <cols>
    <col min="1" max="1" width="1.625" style="1" customWidth="1"/>
    <col min="2" max="2" width="5.625" style="1" customWidth="1"/>
    <col min="3" max="3" width="15.625" style="1" customWidth="1"/>
    <col min="4" max="19" width="10.625" style="1" customWidth="1"/>
    <col min="20" max="16384" width="9" style="1"/>
  </cols>
  <sheetData>
    <row r="1" spans="1:19" x14ac:dyDescent="0.2">
      <c r="A1" s="2"/>
      <c r="B1" s="2"/>
      <c r="C1" s="2"/>
      <c r="D1" s="2"/>
      <c r="E1" s="2"/>
      <c r="F1" s="2"/>
      <c r="G1" s="2"/>
      <c r="H1" s="2"/>
      <c r="I1" s="3"/>
      <c r="J1" s="2"/>
      <c r="K1" s="2"/>
      <c r="L1" s="2"/>
      <c r="M1" s="2"/>
      <c r="N1" s="2"/>
      <c r="O1" s="2"/>
      <c r="P1" s="2"/>
      <c r="Q1" s="2"/>
      <c r="R1" s="2"/>
    </row>
    <row r="2" spans="1:19" ht="48" customHeight="1" x14ac:dyDescent="0.2">
      <c r="A2" s="2"/>
      <c r="B2" s="90" t="s">
        <v>24</v>
      </c>
      <c r="C2" s="90"/>
      <c r="D2" s="90"/>
      <c r="E2" s="90"/>
      <c r="F2" s="90"/>
      <c r="G2" s="90"/>
      <c r="H2" s="90"/>
      <c r="I2" s="90"/>
      <c r="J2" s="90"/>
      <c r="K2" s="90"/>
      <c r="L2" s="90"/>
      <c r="M2" s="90"/>
      <c r="N2" s="2"/>
      <c r="O2" s="2"/>
      <c r="P2" s="2"/>
      <c r="Q2" s="2"/>
      <c r="R2" s="2"/>
    </row>
    <row r="3" spans="1:19" x14ac:dyDescent="0.2">
      <c r="A3" s="2"/>
      <c r="B3" s="2"/>
      <c r="C3" s="2"/>
      <c r="D3" s="2"/>
      <c r="E3" s="2"/>
      <c r="F3" s="2"/>
      <c r="G3" s="2"/>
      <c r="H3" s="2"/>
      <c r="I3" s="3"/>
      <c r="J3" s="2"/>
      <c r="K3" s="2"/>
      <c r="L3" s="2"/>
      <c r="M3" s="2"/>
      <c r="N3" s="2"/>
      <c r="O3" s="2"/>
      <c r="P3" s="2"/>
      <c r="Q3" s="2"/>
      <c r="R3" s="2"/>
    </row>
    <row r="4" spans="1:19" ht="96" customHeight="1" x14ac:dyDescent="0.2">
      <c r="B4" s="91" t="s">
        <v>80</v>
      </c>
      <c r="C4" s="91"/>
      <c r="D4" s="91"/>
      <c r="E4" s="91"/>
      <c r="F4" s="91"/>
      <c r="G4" s="91"/>
      <c r="H4" s="91"/>
      <c r="I4" s="91"/>
      <c r="J4" s="91"/>
      <c r="K4" s="91"/>
      <c r="L4" s="91"/>
      <c r="M4" s="91"/>
      <c r="N4" s="91"/>
      <c r="O4" s="91"/>
      <c r="P4" s="91"/>
      <c r="Q4" s="15"/>
      <c r="R4" s="15"/>
      <c r="S4" s="15"/>
    </row>
    <row r="7" spans="1:19" ht="14.25" x14ac:dyDescent="0.2">
      <c r="B7" s="8" t="s">
        <v>15</v>
      </c>
      <c r="C7" s="9"/>
      <c r="D7" s="10"/>
    </row>
    <row r="8" spans="1:19" ht="14.25" x14ac:dyDescent="0.2">
      <c r="B8" s="14" t="s">
        <v>25</v>
      </c>
      <c r="C8" s="9"/>
      <c r="D8" s="10"/>
    </row>
    <row r="9" spans="1:19" ht="14.25" x14ac:dyDescent="0.2">
      <c r="B9" s="14" t="s">
        <v>9</v>
      </c>
      <c r="C9" s="10"/>
      <c r="D9" s="10"/>
    </row>
    <row r="10" spans="1:19" ht="14.25" x14ac:dyDescent="0.2">
      <c r="B10" s="10"/>
      <c r="C10" s="10"/>
      <c r="D10" s="10"/>
    </row>
    <row r="11" spans="1:19" ht="14.25" x14ac:dyDescent="0.2">
      <c r="B11" s="10"/>
      <c r="C11" s="10"/>
      <c r="D11" s="10"/>
    </row>
    <row r="12" spans="1:19" ht="14.25" x14ac:dyDescent="0.2">
      <c r="B12" s="11" t="s">
        <v>13</v>
      </c>
      <c r="C12" s="10"/>
      <c r="D12" s="10"/>
    </row>
    <row r="13" spans="1:19" ht="14.25" x14ac:dyDescent="0.2">
      <c r="B13" s="10"/>
      <c r="C13" s="10"/>
      <c r="D13" s="10"/>
    </row>
    <row r="14" spans="1:19" ht="14.25" x14ac:dyDescent="0.2">
      <c r="B14" s="88" t="s">
        <v>14</v>
      </c>
      <c r="C14" s="89">
        <v>42832</v>
      </c>
      <c r="D14" s="10"/>
    </row>
    <row r="15" spans="1:19" x14ac:dyDescent="0.2">
      <c r="C15" s="6"/>
    </row>
    <row r="16" spans="1:19" x14ac:dyDescent="0.2">
      <c r="C16" s="6"/>
      <c r="D16" s="7"/>
    </row>
    <row r="17" spans="2:4" x14ac:dyDescent="0.2">
      <c r="C17" s="6"/>
    </row>
    <row r="18" spans="2:4" x14ac:dyDescent="0.2">
      <c r="B18" s="12"/>
      <c r="C18" s="6"/>
      <c r="D18" s="7"/>
    </row>
    <row r="20" spans="2:4" x14ac:dyDescent="0.2">
      <c r="C20" s="6"/>
    </row>
    <row r="21" spans="2:4" x14ac:dyDescent="0.2">
      <c r="C21" s="6"/>
    </row>
    <row r="22" spans="2:4" x14ac:dyDescent="0.2">
      <c r="C22" s="6"/>
    </row>
  </sheetData>
  <sheetProtection algorithmName="SHA-512" hashValue="OD38dAgRGzg3u6CKchV15Hb/OsG9+2VW4PP+nTSmBtoz5eOk86MGtpTG1rTSwtOnqYdjv3OOSYqxIVO7ev2EXA==" saltValue="UAh/qGIeSZtWxCNTwxAPJA==" spinCount="100000" sheet="1" objects="1" scenarios="1" formatCells="0" formatColumns="0" formatRows="0"/>
  <mergeCells count="2">
    <mergeCell ref="B2:M2"/>
    <mergeCell ref="B4:P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
  <sheetViews>
    <sheetView workbookViewId="0">
      <selection activeCell="B6" sqref="B6:P6"/>
    </sheetView>
  </sheetViews>
  <sheetFormatPr defaultColWidth="9" defaultRowHeight="12.75" x14ac:dyDescent="0.2"/>
  <cols>
    <col min="1" max="1" width="1.625" style="2" customWidth="1"/>
    <col min="2" max="19" width="10.625" style="2" customWidth="1"/>
    <col min="20" max="16384" width="9" style="2"/>
  </cols>
  <sheetData>
    <row r="2" spans="2:19" ht="43.5" customHeight="1" x14ac:dyDescent="0.2">
      <c r="B2" s="90" t="s">
        <v>24</v>
      </c>
      <c r="C2" s="90"/>
      <c r="D2" s="90"/>
      <c r="E2" s="90"/>
      <c r="F2" s="90"/>
      <c r="G2" s="90"/>
      <c r="H2" s="90"/>
      <c r="I2" s="90"/>
      <c r="J2" s="90"/>
      <c r="K2" s="90"/>
      <c r="L2" s="90"/>
      <c r="M2" s="90"/>
    </row>
    <row r="4" spans="2:19" ht="18" x14ac:dyDescent="0.2">
      <c r="B4" s="13" t="s">
        <v>12</v>
      </c>
      <c r="C4" s="4"/>
      <c r="D4" s="4"/>
      <c r="E4" s="4"/>
      <c r="F4" s="4"/>
      <c r="G4" s="4"/>
      <c r="H4" s="4"/>
      <c r="I4" s="4"/>
      <c r="J4" s="4"/>
      <c r="K4" s="4"/>
      <c r="L4" s="4"/>
      <c r="M4" s="4"/>
      <c r="N4" s="4"/>
      <c r="O4" s="4"/>
      <c r="P4" s="4"/>
    </row>
    <row r="5" spans="2:19" ht="15" x14ac:dyDescent="0.2">
      <c r="B5" s="5"/>
      <c r="C5" s="5"/>
      <c r="D5" s="5"/>
      <c r="E5" s="5"/>
      <c r="F5" s="5"/>
      <c r="G5" s="5"/>
      <c r="H5" s="5"/>
      <c r="I5" s="5"/>
      <c r="J5" s="5"/>
      <c r="K5" s="5"/>
      <c r="L5" s="5"/>
      <c r="M5" s="5"/>
      <c r="N5" s="5"/>
      <c r="O5" s="5"/>
      <c r="P5" s="5"/>
      <c r="Q5" s="5"/>
      <c r="R5" s="5"/>
      <c r="S5" s="5"/>
    </row>
    <row r="6" spans="2:19" ht="15" customHeight="1" x14ac:dyDescent="0.2">
      <c r="B6" s="92" t="s">
        <v>56</v>
      </c>
      <c r="C6" s="92"/>
      <c r="D6" s="92"/>
      <c r="E6" s="92"/>
      <c r="F6" s="92"/>
      <c r="G6" s="92"/>
      <c r="H6" s="92"/>
      <c r="I6" s="92"/>
      <c r="J6" s="92"/>
      <c r="K6" s="92"/>
      <c r="L6" s="92"/>
      <c r="M6" s="92"/>
      <c r="N6" s="92"/>
      <c r="O6" s="92"/>
      <c r="P6" s="92"/>
      <c r="Q6" s="16"/>
      <c r="R6" s="16"/>
      <c r="S6" s="16"/>
    </row>
    <row r="8" spans="2:19" ht="15" x14ac:dyDescent="0.2">
      <c r="B8" s="16"/>
      <c r="C8" s="16"/>
      <c r="D8" s="16"/>
      <c r="E8" s="16"/>
      <c r="F8" s="16"/>
      <c r="G8" s="16"/>
      <c r="H8" s="16"/>
      <c r="I8" s="16"/>
      <c r="J8" s="16"/>
      <c r="K8" s="16"/>
      <c r="L8" s="16"/>
      <c r="M8" s="16"/>
      <c r="N8" s="16"/>
      <c r="O8" s="16"/>
      <c r="P8" s="16"/>
      <c r="Q8" s="16"/>
      <c r="R8" s="16"/>
      <c r="S8" s="16"/>
    </row>
    <row r="10" spans="2:19" ht="15" x14ac:dyDescent="0.2">
      <c r="B10" s="16"/>
      <c r="C10" s="16"/>
      <c r="D10" s="16"/>
      <c r="E10" s="16"/>
      <c r="F10" s="16"/>
      <c r="G10" s="16"/>
      <c r="H10" s="16"/>
      <c r="I10" s="16"/>
      <c r="J10" s="16"/>
      <c r="K10" s="16"/>
      <c r="L10" s="16"/>
      <c r="M10" s="16"/>
      <c r="N10" s="16"/>
      <c r="O10" s="16"/>
      <c r="P10" s="16"/>
      <c r="Q10" s="16"/>
      <c r="R10" s="16"/>
      <c r="S10" s="16"/>
    </row>
  </sheetData>
  <sheetProtection algorithmName="SHA-512" hashValue="ezb+JrGIBRVB9xIATfEA/BCRUbUMFIjxV1tX5ao/kz2ZZfZpTq9Pc71lIglutFAbP1jugIyjdD3DcLbF+gK4Kg==" saltValue="LD2ERii3bZaX6LzD/Il26Q==" spinCount="100000" sheet="1" objects="1" scenarios="1" formatCells="0" formatColumns="0" formatRows="0"/>
  <mergeCells count="2">
    <mergeCell ref="B2:M2"/>
    <mergeCell ref="B6:P6"/>
  </mergeCells>
  <hyperlinks>
    <hyperlink ref="B6:P6" location="'Releases from leather ind'!A1" display="Emission scenario for calculating the release of biocides used as preservatives in the leather industry (ESD § 4.4, Table 7, p.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O351"/>
  <sheetViews>
    <sheetView zoomScaleNormal="100" workbookViewId="0"/>
  </sheetViews>
  <sheetFormatPr defaultColWidth="8.75" defaultRowHeight="12.75" x14ac:dyDescent="0.2"/>
  <cols>
    <col min="1" max="1" width="1.625" style="18" customWidth="1"/>
    <col min="2" max="2" width="45.625" style="19" customWidth="1"/>
    <col min="3" max="3" width="25.625" style="19" customWidth="1"/>
    <col min="4" max="4" width="1.625" style="19" customWidth="1"/>
    <col min="5" max="5" width="15.625" style="19" customWidth="1"/>
    <col min="6" max="8" width="10.625" style="19" customWidth="1"/>
    <col min="9" max="9" width="40.625" style="19" customWidth="1"/>
    <col min="10" max="27" width="8.75" style="18"/>
    <col min="28" max="16384" width="8.75" style="19"/>
  </cols>
  <sheetData>
    <row r="1" spans="1:67" x14ac:dyDescent="0.2">
      <c r="A1" s="17"/>
      <c r="B1" s="17"/>
      <c r="C1" s="17"/>
      <c r="D1" s="17"/>
      <c r="E1" s="17"/>
      <c r="F1" s="17"/>
      <c r="G1" s="17"/>
      <c r="H1" s="17"/>
      <c r="I1" s="17"/>
    </row>
    <row r="2" spans="1:67" ht="51.75" customHeight="1" x14ac:dyDescent="0.2">
      <c r="A2" s="17"/>
      <c r="B2" s="93" t="s">
        <v>24</v>
      </c>
      <c r="C2" s="93"/>
      <c r="D2" s="93"/>
      <c r="E2" s="93"/>
      <c r="F2" s="93"/>
      <c r="G2" s="93"/>
      <c r="H2" s="93"/>
      <c r="I2" s="17"/>
    </row>
    <row r="3" spans="1:67" x14ac:dyDescent="0.2">
      <c r="A3" s="17"/>
      <c r="B3" s="20"/>
      <c r="C3" s="20"/>
      <c r="D3" s="20"/>
      <c r="E3" s="17"/>
      <c r="F3" s="17"/>
      <c r="G3" s="17"/>
      <c r="H3" s="17"/>
      <c r="I3" s="17"/>
    </row>
    <row r="4" spans="1:67" ht="36.75" customHeight="1" x14ac:dyDescent="0.2">
      <c r="A4" s="17"/>
      <c r="B4" s="95" t="s">
        <v>56</v>
      </c>
      <c r="C4" s="95"/>
      <c r="D4" s="95"/>
      <c r="E4" s="95"/>
      <c r="F4" s="95"/>
      <c r="G4" s="95"/>
      <c r="H4" s="95"/>
      <c r="I4" s="95"/>
    </row>
    <row r="5" spans="1:67" s="18" customFormat="1" ht="15" x14ac:dyDescent="0.2">
      <c r="A5" s="17"/>
      <c r="B5" s="21"/>
      <c r="C5" s="21"/>
      <c r="D5" s="21"/>
      <c r="E5" s="21"/>
      <c r="F5" s="21"/>
      <c r="G5" s="21"/>
      <c r="H5" s="21"/>
      <c r="I5" s="21"/>
      <c r="J5" s="21"/>
      <c r="K5" s="21"/>
      <c r="L5" s="21"/>
      <c r="M5" s="21"/>
      <c r="N5" s="21"/>
      <c r="O5" s="21"/>
      <c r="P5" s="17"/>
      <c r="Q5" s="17"/>
      <c r="R5" s="17"/>
      <c r="S5" s="17"/>
    </row>
    <row r="6" spans="1:67" s="24" customFormat="1" ht="15" x14ac:dyDescent="0.2">
      <c r="A6" s="22"/>
      <c r="B6" s="23" t="s">
        <v>64</v>
      </c>
      <c r="C6" s="21"/>
      <c r="D6" s="21"/>
      <c r="E6" s="21"/>
      <c r="F6" s="21"/>
      <c r="G6" s="21"/>
      <c r="H6" s="21"/>
      <c r="I6" s="21"/>
      <c r="J6" s="21"/>
      <c r="K6" s="21"/>
      <c r="L6" s="21"/>
      <c r="M6" s="21"/>
      <c r="N6" s="21"/>
      <c r="O6" s="21"/>
      <c r="P6" s="22"/>
      <c r="Q6" s="22"/>
      <c r="R6" s="22"/>
      <c r="S6" s="22"/>
    </row>
    <row r="7" spans="1:67" s="24" customFormat="1" ht="33.75" customHeight="1" x14ac:dyDescent="0.2">
      <c r="B7" s="96" t="s">
        <v>65</v>
      </c>
      <c r="C7" s="96"/>
      <c r="D7" s="96"/>
      <c r="E7" s="96"/>
      <c r="F7" s="96"/>
      <c r="G7" s="96"/>
      <c r="H7" s="96"/>
      <c r="I7" s="96"/>
      <c r="J7" s="25"/>
      <c r="K7" s="25"/>
      <c r="L7" s="25"/>
    </row>
    <row r="8" spans="1:67" s="27" customFormat="1" ht="14.25" customHeight="1" x14ac:dyDescent="0.2">
      <c r="A8" s="24"/>
      <c r="B8" s="26"/>
      <c r="C8" s="26"/>
      <c r="D8" s="26"/>
      <c r="E8" s="26"/>
      <c r="F8" s="26"/>
      <c r="G8" s="26"/>
      <c r="H8" s="26"/>
      <c r="I8" s="26"/>
      <c r="J8" s="26"/>
      <c r="K8" s="26"/>
      <c r="L8" s="26"/>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row>
    <row r="9" spans="1:67" s="27" customFormat="1" ht="14.25" customHeight="1" x14ac:dyDescent="0.2">
      <c r="A9" s="22"/>
      <c r="B9" s="28" t="s">
        <v>8</v>
      </c>
      <c r="C9" s="28"/>
      <c r="D9" s="28"/>
      <c r="E9" s="29"/>
      <c r="F9" s="29"/>
      <c r="G9" s="29"/>
      <c r="H9" s="29"/>
      <c r="I9" s="29"/>
      <c r="J9" s="24"/>
      <c r="K9" s="24"/>
      <c r="L9" s="24"/>
      <c r="M9" s="24"/>
      <c r="N9" s="24"/>
      <c r="O9" s="24"/>
      <c r="P9" s="24"/>
      <c r="Q9" s="24"/>
      <c r="R9" s="24"/>
      <c r="S9" s="24"/>
      <c r="T9" s="24"/>
      <c r="U9" s="24"/>
      <c r="V9" s="24"/>
      <c r="W9" s="24"/>
      <c r="X9" s="24"/>
      <c r="Y9" s="24"/>
      <c r="Z9" s="24"/>
      <c r="AA9" s="24"/>
    </row>
    <row r="10" spans="1:67" s="27" customFormat="1" ht="28.5" customHeight="1" x14ac:dyDescent="0.2">
      <c r="A10" s="22"/>
      <c r="B10" s="94" t="s">
        <v>57</v>
      </c>
      <c r="C10" s="94"/>
      <c r="D10" s="94"/>
      <c r="E10" s="94"/>
      <c r="F10" s="94"/>
      <c r="G10" s="94"/>
      <c r="H10" s="94"/>
      <c r="I10" s="9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row>
    <row r="11" spans="1:67" s="27" customFormat="1" x14ac:dyDescent="0.2">
      <c r="A11" s="22"/>
      <c r="B11" s="94" t="s">
        <v>79</v>
      </c>
      <c r="C11" s="94"/>
      <c r="D11" s="94"/>
      <c r="E11" s="94"/>
      <c r="F11" s="94"/>
      <c r="G11" s="94"/>
      <c r="H11" s="94"/>
      <c r="I11" s="9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row>
    <row r="12" spans="1:67" s="27" customFormat="1" x14ac:dyDescent="0.2">
      <c r="A12" s="22"/>
      <c r="B12" s="94" t="s">
        <v>77</v>
      </c>
      <c r="C12" s="94"/>
      <c r="D12" s="94"/>
      <c r="E12" s="94"/>
      <c r="F12" s="94"/>
      <c r="G12" s="94"/>
      <c r="H12" s="94"/>
      <c r="I12" s="9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row>
    <row r="13" spans="1:67" s="27" customFormat="1" ht="25.5" customHeight="1" x14ac:dyDescent="0.2">
      <c r="A13" s="22"/>
      <c r="B13" s="94" t="s">
        <v>78</v>
      </c>
      <c r="C13" s="94"/>
      <c r="D13" s="94"/>
      <c r="E13" s="94"/>
      <c r="F13" s="94"/>
      <c r="G13" s="94"/>
      <c r="H13" s="94"/>
      <c r="I13" s="9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row>
    <row r="14" spans="1:67" s="27" customFormat="1" ht="14.25" customHeight="1" x14ac:dyDescent="0.2">
      <c r="A14" s="22"/>
      <c r="B14" s="94" t="s">
        <v>75</v>
      </c>
      <c r="C14" s="94"/>
      <c r="D14" s="94"/>
      <c r="E14" s="94"/>
      <c r="F14" s="94"/>
      <c r="G14" s="94"/>
      <c r="H14" s="94"/>
      <c r="I14" s="9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row>
    <row r="15" spans="1:67" s="27" customFormat="1" x14ac:dyDescent="0.2">
      <c r="A15" s="22"/>
      <c r="B15" s="30" t="s">
        <v>76</v>
      </c>
      <c r="C15" s="30"/>
      <c r="D15" s="30"/>
      <c r="E15" s="30"/>
      <c r="F15" s="30"/>
      <c r="G15" s="30"/>
      <c r="H15" s="30"/>
      <c r="I15" s="30"/>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67" x14ac:dyDescent="0.2">
      <c r="A16" s="17"/>
      <c r="B16" s="17"/>
      <c r="C16" s="17"/>
      <c r="D16" s="17"/>
      <c r="E16" s="17"/>
      <c r="F16" s="17"/>
      <c r="G16" s="17"/>
      <c r="H16" s="17"/>
      <c r="I16" s="17"/>
    </row>
    <row r="17" spans="1:15" s="18" customFormat="1" ht="15" x14ac:dyDescent="0.2">
      <c r="A17" s="17"/>
      <c r="B17" s="31" t="s">
        <v>0</v>
      </c>
      <c r="C17" s="31"/>
      <c r="D17" s="31"/>
      <c r="E17" s="32"/>
      <c r="F17" s="32"/>
      <c r="G17" s="32"/>
      <c r="H17" s="32"/>
      <c r="I17" s="33"/>
    </row>
    <row r="18" spans="1:15" s="18" customFormat="1" x14ac:dyDescent="0.2">
      <c r="A18" s="17"/>
      <c r="B18" s="34"/>
      <c r="C18" s="34"/>
      <c r="D18" s="34"/>
      <c r="E18" s="34"/>
      <c r="F18" s="34"/>
      <c r="G18" s="34"/>
      <c r="H18" s="34"/>
      <c r="I18" s="35"/>
    </row>
    <row r="19" spans="1:15" s="18" customFormat="1" ht="15" x14ac:dyDescent="0.2">
      <c r="A19" s="17"/>
      <c r="B19" s="36" t="s">
        <v>2</v>
      </c>
      <c r="C19" s="36"/>
      <c r="D19" s="36"/>
      <c r="E19" s="37" t="s">
        <v>4</v>
      </c>
      <c r="F19" s="38" t="s">
        <v>6</v>
      </c>
      <c r="G19" s="38" t="s">
        <v>3</v>
      </c>
      <c r="H19" s="38" t="s">
        <v>10</v>
      </c>
      <c r="I19" s="37" t="s">
        <v>16</v>
      </c>
    </row>
    <row r="20" spans="1:15" s="18" customFormat="1" x14ac:dyDescent="0.2">
      <c r="A20" s="17"/>
      <c r="B20" s="36"/>
      <c r="C20" s="36"/>
      <c r="D20" s="36"/>
      <c r="E20" s="37"/>
      <c r="F20" s="38"/>
      <c r="G20" s="38"/>
      <c r="H20" s="38"/>
      <c r="I20" s="37"/>
    </row>
    <row r="21" spans="1:15" s="18" customFormat="1" ht="15" x14ac:dyDescent="0.2">
      <c r="A21" s="17"/>
      <c r="B21" s="39" t="s">
        <v>26</v>
      </c>
      <c r="C21" s="36"/>
      <c r="D21" s="39"/>
      <c r="E21" s="40" t="s">
        <v>27</v>
      </c>
      <c r="F21" s="41">
        <v>15</v>
      </c>
      <c r="G21" s="42" t="s">
        <v>17</v>
      </c>
      <c r="H21" s="42" t="s">
        <v>23</v>
      </c>
      <c r="I21" s="40"/>
    </row>
    <row r="22" spans="1:15" s="18" customFormat="1" ht="13.5" thickBot="1" x14ac:dyDescent="0.25">
      <c r="A22" s="17"/>
      <c r="B22" s="36"/>
      <c r="C22" s="36"/>
      <c r="D22" s="36"/>
      <c r="E22" s="37"/>
      <c r="F22" s="38"/>
      <c r="G22" s="38"/>
      <c r="H22" s="38"/>
      <c r="I22" s="37"/>
    </row>
    <row r="23" spans="1:15" s="18" customFormat="1" ht="17.25" thickTop="1" thickBot="1" x14ac:dyDescent="0.25">
      <c r="A23" s="17"/>
      <c r="B23" s="43" t="s">
        <v>44</v>
      </c>
      <c r="C23" s="44" t="s">
        <v>42</v>
      </c>
      <c r="D23" s="39"/>
      <c r="E23" s="39"/>
      <c r="F23" s="39"/>
      <c r="G23" s="39"/>
      <c r="H23" s="39"/>
      <c r="I23" s="39"/>
      <c r="J23" s="22"/>
      <c r="K23" s="45"/>
      <c r="L23" s="45"/>
      <c r="M23" s="17"/>
      <c r="N23" s="17"/>
      <c r="O23" s="17"/>
    </row>
    <row r="24" spans="1:15" s="18" customFormat="1" ht="13.5" thickTop="1" x14ac:dyDescent="0.2">
      <c r="A24" s="17"/>
      <c r="B24" s="46"/>
      <c r="C24" s="39"/>
      <c r="D24" s="39"/>
      <c r="E24" s="39"/>
      <c r="F24" s="39"/>
      <c r="G24" s="39"/>
      <c r="H24" s="39"/>
      <c r="I24" s="39"/>
      <c r="J24" s="22"/>
      <c r="K24" s="45"/>
      <c r="L24" s="45"/>
      <c r="M24" s="17"/>
      <c r="N24" s="17"/>
      <c r="O24" s="17"/>
    </row>
    <row r="25" spans="1:15" s="18" customFormat="1" x14ac:dyDescent="0.2">
      <c r="A25" s="17"/>
      <c r="B25" s="40" t="s">
        <v>63</v>
      </c>
      <c r="C25" s="39"/>
      <c r="D25" s="39"/>
      <c r="E25" s="39"/>
      <c r="F25" s="39"/>
      <c r="G25" s="39"/>
      <c r="H25" s="39"/>
      <c r="I25" s="39"/>
      <c r="J25" s="22"/>
      <c r="K25" s="45"/>
      <c r="L25" s="45"/>
      <c r="M25" s="17"/>
      <c r="N25" s="17"/>
      <c r="O25" s="17"/>
    </row>
    <row r="26" spans="1:15" s="18" customFormat="1" ht="13.5" thickBot="1" x14ac:dyDescent="0.25">
      <c r="A26" s="17"/>
      <c r="B26" s="40"/>
      <c r="C26" s="39"/>
      <c r="D26" s="39"/>
      <c r="E26" s="39"/>
      <c r="F26" s="39"/>
      <c r="G26" s="39"/>
      <c r="H26" s="39"/>
      <c r="I26" s="39"/>
      <c r="J26" s="22"/>
      <c r="K26" s="45"/>
      <c r="L26" s="45"/>
      <c r="M26" s="17"/>
      <c r="N26" s="17"/>
      <c r="O26" s="17"/>
    </row>
    <row r="27" spans="1:15" s="18" customFormat="1" ht="17.25" thickTop="1" thickBot="1" x14ac:dyDescent="0.25">
      <c r="A27" s="17"/>
      <c r="B27" s="82" t="s">
        <v>70</v>
      </c>
      <c r="C27" s="44" t="s">
        <v>71</v>
      </c>
      <c r="D27" s="39"/>
      <c r="E27" s="40" t="s">
        <v>18</v>
      </c>
      <c r="F27" s="41">
        <v>5</v>
      </c>
      <c r="G27" s="42" t="s">
        <v>19</v>
      </c>
      <c r="H27" s="77" t="str">
        <f>IF(F27=5,"D", "S")</f>
        <v>D</v>
      </c>
      <c r="I27" s="39"/>
      <c r="J27" s="22"/>
      <c r="K27" s="45"/>
      <c r="L27" s="45"/>
      <c r="M27" s="17"/>
      <c r="N27" s="17"/>
      <c r="O27" s="17"/>
    </row>
    <row r="28" spans="1:15" s="18" customFormat="1" ht="13.5" thickTop="1" x14ac:dyDescent="0.2">
      <c r="A28" s="17"/>
      <c r="B28" s="55" t="s">
        <v>81</v>
      </c>
      <c r="C28" s="39"/>
      <c r="D28" s="39"/>
      <c r="E28" s="39"/>
      <c r="F28" s="41"/>
      <c r="G28" s="42"/>
      <c r="H28" s="77"/>
      <c r="I28" s="39"/>
      <c r="J28" s="22"/>
      <c r="K28" s="45"/>
      <c r="L28" s="45"/>
      <c r="M28" s="17"/>
      <c r="N28" s="17"/>
      <c r="O28" s="17"/>
    </row>
    <row r="29" spans="1:15" s="18" customFormat="1" x14ac:dyDescent="0.2">
      <c r="A29" s="17"/>
      <c r="B29" s="83" t="s">
        <v>74</v>
      </c>
      <c r="C29" s="39"/>
      <c r="D29" s="39"/>
      <c r="E29" s="39"/>
      <c r="F29" s="39"/>
      <c r="G29" s="39"/>
      <c r="H29" s="39"/>
      <c r="I29" s="39"/>
      <c r="J29" s="22"/>
      <c r="K29" s="45"/>
      <c r="L29" s="45"/>
      <c r="M29" s="17"/>
      <c r="N29" s="17"/>
      <c r="O29" s="17"/>
    </row>
    <row r="30" spans="1:15" s="18" customFormat="1" ht="25.5" x14ac:dyDescent="0.2">
      <c r="A30" s="17"/>
      <c r="B30" s="84" t="s">
        <v>67</v>
      </c>
      <c r="C30" s="76" t="str">
        <f>INDEX('Pick-lists &amp; Defaults'!C6:C11,MATCH('Releases from leather ind'!C23,step,0))</f>
        <v>??</v>
      </c>
      <c r="D30" s="39"/>
      <c r="E30" s="40"/>
      <c r="F30" s="41"/>
      <c r="G30" s="42"/>
      <c r="H30" s="42"/>
      <c r="I30" s="50" t="s">
        <v>53</v>
      </c>
      <c r="J30" s="22"/>
      <c r="K30" s="45"/>
      <c r="L30" s="45"/>
      <c r="M30" s="17"/>
      <c r="N30" s="17"/>
      <c r="O30" s="17"/>
    </row>
    <row r="31" spans="1:15" s="18" customFormat="1" ht="30" customHeight="1" x14ac:dyDescent="0.2">
      <c r="A31" s="17"/>
      <c r="B31" s="84" t="s">
        <v>68</v>
      </c>
      <c r="C31" s="51"/>
      <c r="D31" s="39"/>
      <c r="E31" s="40" t="s">
        <v>18</v>
      </c>
      <c r="F31" s="87" t="str">
        <f>+IF(ISNUMBER(C31),C31*10,"??")</f>
        <v>??</v>
      </c>
      <c r="G31" s="42" t="s">
        <v>19</v>
      </c>
      <c r="H31" s="42" t="s">
        <v>7</v>
      </c>
      <c r="I31" s="50"/>
      <c r="J31" s="22"/>
      <c r="K31" s="45"/>
      <c r="L31" s="45"/>
      <c r="M31" s="17"/>
      <c r="N31" s="17"/>
      <c r="O31" s="17"/>
    </row>
    <row r="32" spans="1:15" s="18" customFormat="1" x14ac:dyDescent="0.2">
      <c r="A32" s="17"/>
      <c r="B32" s="49"/>
      <c r="C32" s="49"/>
      <c r="D32" s="39"/>
      <c r="E32" s="40"/>
      <c r="F32" s="40"/>
      <c r="G32" s="42"/>
      <c r="H32" s="42"/>
      <c r="I32" s="50"/>
      <c r="J32" s="22"/>
      <c r="K32" s="45"/>
      <c r="L32" s="45"/>
      <c r="M32" s="17"/>
      <c r="N32" s="17"/>
      <c r="O32" s="17"/>
    </row>
    <row r="33" spans="1:15" s="18" customFormat="1" ht="14.25" x14ac:dyDescent="0.2">
      <c r="A33" s="17"/>
      <c r="B33" s="49" t="s">
        <v>62</v>
      </c>
      <c r="C33" s="42"/>
      <c r="D33" s="39"/>
      <c r="E33" s="40" t="s">
        <v>22</v>
      </c>
      <c r="F33" s="41">
        <v>0.95</v>
      </c>
      <c r="G33" s="42" t="s">
        <v>5</v>
      </c>
      <c r="H33" s="42" t="s">
        <v>43</v>
      </c>
      <c r="I33" s="50"/>
      <c r="J33" s="22"/>
      <c r="K33" s="45"/>
      <c r="L33" s="45"/>
      <c r="M33" s="17"/>
      <c r="N33" s="17"/>
      <c r="O33" s="17"/>
    </row>
    <row r="34" spans="1:15" s="18" customFormat="1" x14ac:dyDescent="0.2">
      <c r="A34" s="17"/>
      <c r="B34" s="78"/>
      <c r="C34" s="47"/>
      <c r="D34" s="48"/>
      <c r="E34" s="47"/>
      <c r="F34" s="79"/>
      <c r="G34" s="80"/>
      <c r="H34" s="80"/>
      <c r="I34" s="81"/>
      <c r="J34" s="22"/>
      <c r="K34" s="45"/>
      <c r="L34" s="45"/>
      <c r="M34" s="17"/>
      <c r="N34" s="17"/>
      <c r="O34" s="17"/>
    </row>
    <row r="35" spans="1:15" s="24" customFormat="1" ht="13.5" thickBot="1" x14ac:dyDescent="0.25">
      <c r="B35" s="52"/>
      <c r="C35" s="40"/>
      <c r="D35" s="49"/>
      <c r="E35" s="54"/>
      <c r="F35" s="41"/>
      <c r="G35" s="42"/>
      <c r="H35" s="42"/>
      <c r="I35" s="55"/>
    </row>
    <row r="36" spans="1:15" s="24" customFormat="1" ht="17.25" thickTop="1" thickBot="1" x14ac:dyDescent="0.25">
      <c r="B36" s="43" t="s">
        <v>45</v>
      </c>
      <c r="C36" s="44" t="s">
        <v>42</v>
      </c>
      <c r="D36" s="49"/>
      <c r="E36" s="54"/>
      <c r="F36" s="41"/>
      <c r="G36" s="42"/>
      <c r="H36" s="42"/>
      <c r="I36" s="55"/>
    </row>
    <row r="37" spans="1:15" s="24" customFormat="1" ht="13.5" thickTop="1" x14ac:dyDescent="0.2">
      <c r="B37" s="46"/>
      <c r="C37" s="54"/>
      <c r="D37" s="49"/>
      <c r="E37" s="54"/>
      <c r="F37" s="41"/>
      <c r="G37" s="42"/>
      <c r="H37" s="42"/>
      <c r="I37" s="55"/>
    </row>
    <row r="38" spans="1:15" s="18" customFormat="1" x14ac:dyDescent="0.2">
      <c r="A38" s="17"/>
      <c r="B38" s="40" t="s">
        <v>63</v>
      </c>
      <c r="C38" s="39"/>
      <c r="D38" s="39"/>
      <c r="E38" s="39"/>
      <c r="F38" s="39"/>
      <c r="G38" s="39"/>
      <c r="H38" s="39"/>
      <c r="I38" s="39"/>
      <c r="J38" s="22"/>
      <c r="K38" s="45"/>
      <c r="L38" s="45"/>
      <c r="M38" s="17"/>
      <c r="N38" s="17"/>
      <c r="O38" s="17"/>
    </row>
    <row r="39" spans="1:15" s="18" customFormat="1" ht="13.5" thickBot="1" x14ac:dyDescent="0.25">
      <c r="A39" s="17"/>
      <c r="B39" s="40"/>
      <c r="C39" s="39"/>
      <c r="D39" s="39"/>
      <c r="E39" s="39"/>
      <c r="F39" s="39"/>
      <c r="G39" s="39"/>
      <c r="H39" s="39"/>
      <c r="I39" s="39"/>
      <c r="J39" s="22"/>
      <c r="K39" s="45"/>
      <c r="L39" s="45"/>
      <c r="M39" s="17"/>
      <c r="N39" s="17"/>
      <c r="O39" s="17"/>
    </row>
    <row r="40" spans="1:15" s="18" customFormat="1" ht="17.25" thickTop="1" thickBot="1" x14ac:dyDescent="0.25">
      <c r="A40" s="17"/>
      <c r="B40" s="83" t="s">
        <v>70</v>
      </c>
      <c r="C40" s="44" t="s">
        <v>71</v>
      </c>
      <c r="D40" s="39"/>
      <c r="E40" s="40" t="s">
        <v>18</v>
      </c>
      <c r="F40" s="41">
        <v>5</v>
      </c>
      <c r="G40" s="42" t="s">
        <v>19</v>
      </c>
      <c r="H40" s="77" t="str">
        <f>IF(F40=5,"D", "S")</f>
        <v>D</v>
      </c>
      <c r="I40" s="39"/>
      <c r="J40" s="22"/>
      <c r="K40" s="45"/>
      <c r="L40" s="45"/>
      <c r="M40" s="17"/>
      <c r="N40" s="17"/>
      <c r="O40" s="17"/>
    </row>
    <row r="41" spans="1:15" s="18" customFormat="1" ht="13.5" thickTop="1" x14ac:dyDescent="0.2">
      <c r="A41" s="17"/>
      <c r="B41" s="55" t="s">
        <v>81</v>
      </c>
      <c r="C41" s="39"/>
      <c r="D41" s="39"/>
      <c r="E41" s="39"/>
      <c r="F41" s="41"/>
      <c r="G41" s="42"/>
      <c r="H41" s="77"/>
      <c r="I41" s="39"/>
      <c r="J41" s="22"/>
      <c r="K41" s="45"/>
      <c r="L41" s="45"/>
      <c r="M41" s="17"/>
      <c r="N41" s="17"/>
      <c r="O41" s="17"/>
    </row>
    <row r="42" spans="1:15" s="18" customFormat="1" x14ac:dyDescent="0.2">
      <c r="A42" s="17"/>
      <c r="B42" s="83" t="s">
        <v>74</v>
      </c>
      <c r="C42" s="39"/>
      <c r="D42" s="39"/>
      <c r="E42" s="39"/>
      <c r="F42" s="39"/>
      <c r="G42" s="39"/>
      <c r="H42" s="39"/>
      <c r="I42" s="39"/>
      <c r="J42" s="22"/>
      <c r="K42" s="45"/>
      <c r="L42" s="45"/>
      <c r="M42" s="17"/>
      <c r="N42" s="17"/>
      <c r="O42" s="17"/>
    </row>
    <row r="43" spans="1:15" s="18" customFormat="1" ht="25.5" x14ac:dyDescent="0.2">
      <c r="A43" s="17"/>
      <c r="B43" s="84" t="s">
        <v>67</v>
      </c>
      <c r="C43" s="76" t="str">
        <f>INDEX('Pick-lists &amp; Defaults'!C6:C11,MATCH('Releases from leather ind'!C36,step,0))</f>
        <v>??</v>
      </c>
      <c r="D43" s="39"/>
      <c r="E43" s="39"/>
      <c r="F43" s="39"/>
      <c r="G43" s="39"/>
      <c r="H43" s="39"/>
      <c r="I43" s="50" t="s">
        <v>53</v>
      </c>
    </row>
    <row r="44" spans="1:15" s="18" customFormat="1" ht="33.75" customHeight="1" x14ac:dyDescent="0.2">
      <c r="A44" s="17"/>
      <c r="B44" s="84" t="s">
        <v>68</v>
      </c>
      <c r="C44" s="51"/>
      <c r="D44" s="39"/>
      <c r="E44" s="40" t="s">
        <v>18</v>
      </c>
      <c r="F44" s="87" t="str">
        <f>+IF(ISNUMBER(C44),C44*10,"??")</f>
        <v>??</v>
      </c>
      <c r="G44" s="42" t="s">
        <v>19</v>
      </c>
      <c r="H44" s="42" t="s">
        <v>7</v>
      </c>
      <c r="I44" s="50"/>
      <c r="J44" s="22"/>
      <c r="K44" s="45"/>
      <c r="L44" s="45"/>
      <c r="M44" s="17"/>
      <c r="N44" s="17"/>
      <c r="O44" s="17"/>
    </row>
    <row r="45" spans="1:15" s="18" customFormat="1" x14ac:dyDescent="0.2">
      <c r="A45" s="17"/>
      <c r="B45" s="49"/>
      <c r="C45" s="49"/>
      <c r="D45" s="39"/>
      <c r="E45" s="40"/>
      <c r="F45" s="40"/>
      <c r="G45" s="42"/>
      <c r="H45" s="42"/>
      <c r="I45" s="50"/>
      <c r="J45" s="22"/>
      <c r="K45" s="45"/>
      <c r="L45" s="45"/>
      <c r="M45" s="17"/>
      <c r="N45" s="17"/>
      <c r="O45" s="17"/>
    </row>
    <row r="46" spans="1:15" s="18" customFormat="1" ht="14.25" x14ac:dyDescent="0.2">
      <c r="A46" s="17"/>
      <c r="B46" s="49" t="s">
        <v>62</v>
      </c>
      <c r="C46" s="42"/>
      <c r="D46" s="39"/>
      <c r="E46" s="40" t="s">
        <v>22</v>
      </c>
      <c r="F46" s="41">
        <v>0.95</v>
      </c>
      <c r="G46" s="42" t="s">
        <v>5</v>
      </c>
      <c r="H46" s="42" t="s">
        <v>43</v>
      </c>
      <c r="I46" s="50"/>
      <c r="J46" s="22"/>
      <c r="K46" s="45"/>
      <c r="L46" s="45"/>
      <c r="M46" s="17"/>
      <c r="N46" s="17"/>
      <c r="O46" s="17"/>
    </row>
    <row r="47" spans="1:15" s="18" customFormat="1" x14ac:dyDescent="0.2">
      <c r="A47" s="17"/>
      <c r="B47" s="78"/>
      <c r="C47" s="47"/>
      <c r="D47" s="48"/>
      <c r="E47" s="48"/>
      <c r="F47" s="48"/>
      <c r="G47" s="48"/>
      <c r="H47" s="48"/>
      <c r="I47" s="48"/>
    </row>
    <row r="48" spans="1:15" s="18" customFormat="1" ht="13.5" thickBot="1" x14ac:dyDescent="0.25">
      <c r="A48" s="17"/>
      <c r="B48" s="52"/>
      <c r="C48" s="40"/>
      <c r="D48" s="39"/>
      <c r="E48" s="39"/>
      <c r="F48" s="39"/>
      <c r="G48" s="39"/>
      <c r="H48" s="39"/>
      <c r="I48" s="39"/>
    </row>
    <row r="49" spans="1:15" s="18" customFormat="1" ht="17.25" thickTop="1" thickBot="1" x14ac:dyDescent="0.25">
      <c r="A49" s="17"/>
      <c r="B49" s="43" t="s">
        <v>46</v>
      </c>
      <c r="C49" s="44" t="s">
        <v>42</v>
      </c>
      <c r="D49" s="39"/>
      <c r="E49" s="54"/>
      <c r="F49" s="41"/>
      <c r="G49" s="42"/>
      <c r="H49" s="42"/>
      <c r="I49" s="40"/>
    </row>
    <row r="50" spans="1:15" s="18" customFormat="1" ht="13.5" thickTop="1" x14ac:dyDescent="0.2">
      <c r="A50" s="17"/>
      <c r="B50" s="46"/>
      <c r="C50" s="54"/>
      <c r="D50" s="39"/>
      <c r="E50" s="54"/>
      <c r="F50" s="41"/>
      <c r="G50" s="42"/>
      <c r="H50" s="42"/>
      <c r="I50" s="40"/>
    </row>
    <row r="51" spans="1:15" s="18" customFormat="1" x14ac:dyDescent="0.2">
      <c r="A51" s="17"/>
      <c r="B51" s="40" t="s">
        <v>63</v>
      </c>
      <c r="C51" s="39"/>
      <c r="D51" s="39"/>
      <c r="E51" s="54"/>
      <c r="F51" s="41"/>
      <c r="G51" s="42"/>
      <c r="H51" s="42"/>
      <c r="I51" s="40"/>
    </row>
    <row r="52" spans="1:15" s="18" customFormat="1" ht="13.5" thickBot="1" x14ac:dyDescent="0.25">
      <c r="A52" s="17"/>
      <c r="B52" s="40"/>
      <c r="C52" s="39"/>
      <c r="D52" s="39"/>
      <c r="E52" s="54"/>
      <c r="F52" s="41"/>
      <c r="G52" s="42"/>
      <c r="H52" s="42"/>
      <c r="I52" s="40"/>
    </row>
    <row r="53" spans="1:15" s="18" customFormat="1" ht="17.25" thickTop="1" thickBot="1" x14ac:dyDescent="0.25">
      <c r="A53" s="17"/>
      <c r="B53" s="40" t="s">
        <v>82</v>
      </c>
      <c r="C53" s="44" t="s">
        <v>71</v>
      </c>
      <c r="D53" s="39"/>
      <c r="E53" s="40" t="s">
        <v>18</v>
      </c>
      <c r="F53" s="41">
        <v>5</v>
      </c>
      <c r="G53" s="42" t="s">
        <v>19</v>
      </c>
      <c r="H53" s="77" t="str">
        <f>IF(F53=5,"D", "S")</f>
        <v>D</v>
      </c>
      <c r="I53" s="39"/>
      <c r="J53" s="22"/>
      <c r="K53" s="45"/>
      <c r="L53" s="45"/>
      <c r="M53" s="17"/>
      <c r="N53" s="17"/>
      <c r="O53" s="17"/>
    </row>
    <row r="54" spans="1:15" s="18" customFormat="1" ht="13.5" thickTop="1" x14ac:dyDescent="0.2">
      <c r="A54" s="17"/>
      <c r="B54" s="55" t="s">
        <v>81</v>
      </c>
      <c r="C54" s="39"/>
      <c r="D54" s="39"/>
      <c r="E54" s="39"/>
      <c r="F54" s="41"/>
      <c r="G54" s="42"/>
      <c r="H54" s="77"/>
      <c r="I54" s="39"/>
      <c r="J54" s="22"/>
      <c r="K54" s="45"/>
      <c r="L54" s="45"/>
      <c r="M54" s="17"/>
      <c r="N54" s="17"/>
      <c r="O54" s="17"/>
    </row>
    <row r="55" spans="1:15" s="18" customFormat="1" x14ac:dyDescent="0.2">
      <c r="A55" s="17"/>
      <c r="B55" s="40" t="s">
        <v>83</v>
      </c>
      <c r="C55" s="39"/>
      <c r="D55" s="39"/>
      <c r="E55" s="39"/>
      <c r="F55" s="39"/>
      <c r="G55" s="39"/>
      <c r="H55" s="39"/>
      <c r="I55" s="39"/>
      <c r="J55" s="22"/>
      <c r="K55" s="45"/>
      <c r="L55" s="45"/>
      <c r="M55" s="17"/>
      <c r="N55" s="17"/>
      <c r="O55" s="17"/>
    </row>
    <row r="56" spans="1:15" s="18" customFormat="1" ht="25.5" x14ac:dyDescent="0.2">
      <c r="A56" s="17"/>
      <c r="B56" s="84" t="s">
        <v>67</v>
      </c>
      <c r="C56" s="76" t="str">
        <f>INDEX('Pick-lists &amp; Defaults'!C6:C11,MATCH('Releases from leather ind'!C49,step,0))</f>
        <v>??</v>
      </c>
      <c r="D56" s="36"/>
      <c r="E56" s="37"/>
      <c r="F56" s="38"/>
      <c r="G56" s="38"/>
      <c r="H56" s="38"/>
      <c r="I56" s="50" t="s">
        <v>53</v>
      </c>
    </row>
    <row r="57" spans="1:15" s="18" customFormat="1" ht="29.25" customHeight="1" x14ac:dyDescent="0.2">
      <c r="A57" s="17"/>
      <c r="B57" s="84" t="s">
        <v>68</v>
      </c>
      <c r="C57" s="51"/>
      <c r="D57" s="39"/>
      <c r="E57" s="40" t="s">
        <v>18</v>
      </c>
      <c r="F57" s="87" t="str">
        <f>+IF(ISNUMBER(C57),C57*10,"??")</f>
        <v>??</v>
      </c>
      <c r="G57" s="42" t="s">
        <v>19</v>
      </c>
      <c r="H57" s="42" t="s">
        <v>7</v>
      </c>
      <c r="I57" s="50"/>
      <c r="J57" s="22"/>
      <c r="K57" s="45"/>
      <c r="L57" s="45"/>
      <c r="M57" s="17"/>
      <c r="N57" s="17"/>
      <c r="O57" s="17"/>
    </row>
    <row r="58" spans="1:15" s="18" customFormat="1" x14ac:dyDescent="0.2">
      <c r="A58" s="17"/>
      <c r="B58" s="49"/>
      <c r="C58" s="49"/>
      <c r="D58" s="39"/>
      <c r="E58" s="40"/>
      <c r="F58" s="40"/>
      <c r="G58" s="42"/>
      <c r="H58" s="42"/>
      <c r="I58" s="50"/>
      <c r="J58" s="22"/>
      <c r="K58" s="45"/>
      <c r="L58" s="45"/>
      <c r="M58" s="17"/>
      <c r="N58" s="17"/>
      <c r="O58" s="17"/>
    </row>
    <row r="59" spans="1:15" s="18" customFormat="1" ht="14.25" x14ac:dyDescent="0.2">
      <c r="A59" s="17"/>
      <c r="B59" s="49" t="s">
        <v>62</v>
      </c>
      <c r="C59" s="42"/>
      <c r="D59" s="39"/>
      <c r="E59" s="40" t="s">
        <v>22</v>
      </c>
      <c r="F59" s="41">
        <v>0.95</v>
      </c>
      <c r="G59" s="42" t="s">
        <v>5</v>
      </c>
      <c r="H59" s="42" t="s">
        <v>43</v>
      </c>
      <c r="I59" s="50"/>
      <c r="J59" s="22"/>
      <c r="K59" s="45"/>
      <c r="L59" s="45"/>
      <c r="M59" s="17"/>
      <c r="N59" s="17"/>
      <c r="O59" s="17"/>
    </row>
    <row r="60" spans="1:15" s="18" customFormat="1" x14ac:dyDescent="0.2">
      <c r="A60" s="17"/>
      <c r="B60" s="85"/>
      <c r="C60" s="80"/>
      <c r="D60" s="48"/>
      <c r="E60" s="47"/>
      <c r="F60" s="79"/>
      <c r="G60" s="80"/>
      <c r="H60" s="80"/>
      <c r="I60" s="86"/>
      <c r="J60" s="22"/>
      <c r="K60" s="45"/>
      <c r="L60" s="45"/>
      <c r="M60" s="17"/>
      <c r="N60" s="17"/>
      <c r="O60" s="17"/>
    </row>
    <row r="61" spans="1:15" s="18" customFormat="1" ht="15" customHeight="1" thickBot="1" x14ac:dyDescent="0.25">
      <c r="A61" s="17"/>
      <c r="B61" s="52"/>
      <c r="C61" s="40"/>
      <c r="D61" s="39"/>
      <c r="E61" s="40"/>
      <c r="F61" s="41"/>
      <c r="G61" s="42"/>
      <c r="H61" s="42"/>
      <c r="I61" s="53"/>
      <c r="J61" s="22"/>
      <c r="K61" s="45"/>
      <c r="L61" s="45"/>
      <c r="M61" s="17"/>
      <c r="N61" s="17"/>
      <c r="O61" s="17"/>
    </row>
    <row r="62" spans="1:15" s="18" customFormat="1" ht="17.25" thickTop="1" thickBot="1" x14ac:dyDescent="0.25">
      <c r="A62" s="17"/>
      <c r="B62" s="43" t="s">
        <v>54</v>
      </c>
      <c r="C62" s="44" t="s">
        <v>42</v>
      </c>
      <c r="D62" s="39"/>
      <c r="E62" s="54"/>
      <c r="F62" s="41"/>
      <c r="G62" s="42"/>
      <c r="H62" s="42"/>
      <c r="I62" s="53"/>
      <c r="J62" s="22"/>
      <c r="K62" s="45"/>
      <c r="L62" s="45"/>
      <c r="M62" s="17"/>
      <c r="N62" s="17"/>
      <c r="O62" s="17"/>
    </row>
    <row r="63" spans="1:15" s="18" customFormat="1" ht="13.5" thickTop="1" x14ac:dyDescent="0.2">
      <c r="A63" s="17"/>
      <c r="B63" s="46"/>
      <c r="C63" s="54"/>
      <c r="D63" s="39"/>
      <c r="E63" s="54"/>
      <c r="F63" s="41"/>
      <c r="G63" s="42"/>
      <c r="H63" s="42"/>
      <c r="I63" s="53"/>
      <c r="J63" s="22"/>
      <c r="K63" s="45"/>
      <c r="L63" s="45"/>
      <c r="M63" s="17"/>
      <c r="N63" s="17"/>
      <c r="O63" s="17"/>
    </row>
    <row r="64" spans="1:15" s="18" customFormat="1" x14ac:dyDescent="0.2">
      <c r="A64" s="17"/>
      <c r="B64" s="40" t="s">
        <v>63</v>
      </c>
      <c r="C64" s="39"/>
      <c r="D64" s="39"/>
      <c r="E64" s="54"/>
      <c r="F64" s="41"/>
      <c r="G64" s="42"/>
      <c r="H64" s="42"/>
      <c r="I64" s="53"/>
      <c r="J64" s="22"/>
      <c r="K64" s="45"/>
      <c r="L64" s="45"/>
      <c r="M64" s="17"/>
      <c r="N64" s="17"/>
      <c r="O64" s="17"/>
    </row>
    <row r="65" spans="1:15" s="18" customFormat="1" ht="13.5" thickBot="1" x14ac:dyDescent="0.25">
      <c r="A65" s="17"/>
      <c r="B65" s="40"/>
      <c r="C65" s="39"/>
      <c r="D65" s="39"/>
      <c r="E65" s="54"/>
      <c r="F65" s="41"/>
      <c r="G65" s="42"/>
      <c r="H65" s="42"/>
      <c r="I65" s="40"/>
    </row>
    <row r="66" spans="1:15" s="18" customFormat="1" ht="17.25" thickTop="1" thickBot="1" x14ac:dyDescent="0.25">
      <c r="A66" s="17"/>
      <c r="B66" s="40" t="s">
        <v>82</v>
      </c>
      <c r="C66" s="44" t="s">
        <v>71</v>
      </c>
      <c r="D66" s="39"/>
      <c r="E66" s="40" t="s">
        <v>18</v>
      </c>
      <c r="F66" s="41">
        <v>5</v>
      </c>
      <c r="G66" s="42" t="s">
        <v>19</v>
      </c>
      <c r="H66" s="77" t="str">
        <f>IF(F66=5,"D", "S")</f>
        <v>D</v>
      </c>
      <c r="I66" s="39"/>
      <c r="J66" s="22"/>
      <c r="K66" s="45"/>
      <c r="L66" s="45"/>
      <c r="M66" s="17"/>
      <c r="N66" s="17"/>
      <c r="O66" s="17"/>
    </row>
    <row r="67" spans="1:15" s="18" customFormat="1" ht="13.5" thickTop="1" x14ac:dyDescent="0.2">
      <c r="A67" s="17"/>
      <c r="B67" s="55" t="s">
        <v>81</v>
      </c>
      <c r="C67" s="39"/>
      <c r="D67" s="39"/>
      <c r="E67" s="39"/>
      <c r="F67" s="41"/>
      <c r="G67" s="42"/>
      <c r="H67" s="77"/>
      <c r="I67" s="39"/>
      <c r="J67" s="22"/>
      <c r="K67" s="45"/>
      <c r="L67" s="45"/>
      <c r="M67" s="17"/>
      <c r="N67" s="17"/>
      <c r="O67" s="17"/>
    </row>
    <row r="68" spans="1:15" s="18" customFormat="1" x14ac:dyDescent="0.2">
      <c r="A68" s="17"/>
      <c r="B68" s="40" t="s">
        <v>83</v>
      </c>
      <c r="C68" s="39"/>
      <c r="D68" s="39"/>
      <c r="E68" s="39"/>
      <c r="F68" s="39"/>
      <c r="G68" s="39"/>
      <c r="H68" s="39"/>
      <c r="I68" s="39"/>
      <c r="J68" s="22"/>
      <c r="K68" s="45"/>
      <c r="L68" s="45"/>
      <c r="M68" s="17"/>
      <c r="N68" s="17"/>
      <c r="O68" s="17"/>
    </row>
    <row r="69" spans="1:15" s="18" customFormat="1" ht="25.5" x14ac:dyDescent="0.2">
      <c r="A69" s="17"/>
      <c r="B69" s="84" t="s">
        <v>67</v>
      </c>
      <c r="C69" s="76" t="str">
        <f>INDEX('Pick-lists &amp; Defaults'!C6:C11,MATCH('Releases from leather ind'!C62,step,0))</f>
        <v>??</v>
      </c>
      <c r="D69" s="39"/>
      <c r="E69" s="40"/>
      <c r="F69" s="41"/>
      <c r="G69" s="42"/>
      <c r="H69" s="42"/>
      <c r="I69" s="50" t="s">
        <v>53</v>
      </c>
      <c r="J69" s="22"/>
      <c r="K69" s="45"/>
      <c r="L69" s="45"/>
      <c r="M69" s="17"/>
      <c r="N69" s="17"/>
      <c r="O69" s="17"/>
    </row>
    <row r="70" spans="1:15" s="18" customFormat="1" ht="29.25" customHeight="1" x14ac:dyDescent="0.2">
      <c r="A70" s="17"/>
      <c r="B70" s="84" t="s">
        <v>68</v>
      </c>
      <c r="C70" s="51"/>
      <c r="D70" s="39"/>
      <c r="E70" s="40" t="s">
        <v>18</v>
      </c>
      <c r="F70" s="87" t="str">
        <f>+IF(ISNUMBER(C70),C70*10,"??")</f>
        <v>??</v>
      </c>
      <c r="G70" s="42" t="s">
        <v>19</v>
      </c>
      <c r="H70" s="42" t="s">
        <v>7</v>
      </c>
      <c r="I70" s="50"/>
      <c r="J70" s="22"/>
      <c r="K70" s="45"/>
      <c r="L70" s="45"/>
      <c r="M70" s="17"/>
      <c r="N70" s="17"/>
      <c r="O70" s="17"/>
    </row>
    <row r="71" spans="1:15" s="18" customFormat="1" x14ac:dyDescent="0.2">
      <c r="A71" s="17"/>
      <c r="B71" s="49"/>
      <c r="C71" s="49"/>
      <c r="D71" s="39"/>
      <c r="E71" s="40"/>
      <c r="F71" s="49"/>
      <c r="G71" s="42"/>
      <c r="H71" s="42"/>
      <c r="I71" s="50"/>
      <c r="J71" s="22"/>
      <c r="K71" s="45"/>
      <c r="L71" s="45"/>
      <c r="M71" s="17"/>
      <c r="N71" s="17"/>
      <c r="O71" s="17"/>
    </row>
    <row r="72" spans="1:15" s="18" customFormat="1" ht="14.25" x14ac:dyDescent="0.2">
      <c r="A72" s="17"/>
      <c r="B72" s="49" t="s">
        <v>62</v>
      </c>
      <c r="C72" s="42"/>
      <c r="D72" s="39"/>
      <c r="E72" s="40" t="s">
        <v>22</v>
      </c>
      <c r="F72" s="41">
        <v>0.95</v>
      </c>
      <c r="G72" s="42" t="s">
        <v>5</v>
      </c>
      <c r="H72" s="42" t="s">
        <v>43</v>
      </c>
      <c r="I72" s="50"/>
      <c r="J72" s="22"/>
      <c r="K72" s="45"/>
      <c r="L72" s="45"/>
      <c r="M72" s="17"/>
      <c r="N72" s="17"/>
      <c r="O72" s="17"/>
    </row>
    <row r="73" spans="1:15" s="18" customFormat="1" x14ac:dyDescent="0.2">
      <c r="A73" s="17"/>
      <c r="B73" s="85"/>
      <c r="C73" s="80"/>
      <c r="D73" s="48"/>
      <c r="E73" s="47"/>
      <c r="F73" s="79"/>
      <c r="G73" s="80"/>
      <c r="H73" s="80"/>
      <c r="I73" s="86"/>
      <c r="J73" s="22"/>
      <c r="K73" s="45"/>
      <c r="L73" s="45"/>
      <c r="M73" s="17"/>
      <c r="N73" s="17"/>
      <c r="O73" s="17"/>
    </row>
    <row r="74" spans="1:15" s="18" customFormat="1" ht="15" customHeight="1" thickBot="1" x14ac:dyDescent="0.25">
      <c r="A74" s="17"/>
      <c r="B74" s="52"/>
      <c r="C74" s="40"/>
      <c r="D74" s="39"/>
      <c r="E74" s="40"/>
      <c r="F74" s="41"/>
      <c r="G74" s="42"/>
      <c r="H74" s="42"/>
      <c r="I74" s="53"/>
      <c r="J74" s="22"/>
      <c r="K74" s="45"/>
      <c r="L74" s="45"/>
      <c r="M74" s="17"/>
      <c r="N74" s="17"/>
      <c r="O74" s="17"/>
    </row>
    <row r="75" spans="1:15" s="18" customFormat="1" ht="17.25" thickTop="1" thickBot="1" x14ac:dyDescent="0.25">
      <c r="A75" s="17"/>
      <c r="B75" s="43" t="s">
        <v>55</v>
      </c>
      <c r="C75" s="44" t="s">
        <v>42</v>
      </c>
      <c r="D75" s="39"/>
      <c r="E75" s="54"/>
      <c r="F75" s="41"/>
      <c r="G75" s="42"/>
      <c r="H75" s="42"/>
      <c r="I75" s="53"/>
      <c r="J75" s="22"/>
      <c r="K75" s="45"/>
      <c r="L75" s="45"/>
      <c r="M75" s="17"/>
      <c r="N75" s="17"/>
      <c r="O75" s="17"/>
    </row>
    <row r="76" spans="1:15" s="18" customFormat="1" ht="13.5" thickTop="1" x14ac:dyDescent="0.2">
      <c r="A76" s="17"/>
      <c r="B76" s="46"/>
      <c r="C76" s="54"/>
      <c r="D76" s="39"/>
      <c r="E76" s="54"/>
      <c r="F76" s="41"/>
      <c r="G76" s="42"/>
      <c r="H76" s="42"/>
      <c r="I76" s="53"/>
      <c r="J76" s="22"/>
      <c r="K76" s="45"/>
      <c r="L76" s="45"/>
      <c r="M76" s="17"/>
      <c r="N76" s="17"/>
      <c r="O76" s="17"/>
    </row>
    <row r="77" spans="1:15" s="18" customFormat="1" x14ac:dyDescent="0.2">
      <c r="A77" s="17"/>
      <c r="B77" s="40" t="s">
        <v>63</v>
      </c>
      <c r="C77" s="39"/>
      <c r="D77" s="39"/>
      <c r="E77" s="54"/>
      <c r="F77" s="41"/>
      <c r="G77" s="42"/>
      <c r="H77" s="42"/>
      <c r="I77" s="53"/>
      <c r="J77" s="22"/>
      <c r="K77" s="45"/>
      <c r="L77" s="45"/>
      <c r="M77" s="17"/>
      <c r="N77" s="17"/>
      <c r="O77" s="17"/>
    </row>
    <row r="78" spans="1:15" s="18" customFormat="1" ht="13.5" thickBot="1" x14ac:dyDescent="0.25">
      <c r="A78" s="17"/>
      <c r="B78" s="40"/>
      <c r="C78" s="39"/>
      <c r="D78" s="39"/>
      <c r="E78" s="54"/>
      <c r="F78" s="41"/>
      <c r="G78" s="42"/>
      <c r="H78" s="42"/>
      <c r="I78" s="40"/>
    </row>
    <row r="79" spans="1:15" s="18" customFormat="1" ht="17.25" thickTop="1" thickBot="1" x14ac:dyDescent="0.25">
      <c r="A79" s="17"/>
      <c r="B79" s="40" t="s">
        <v>82</v>
      </c>
      <c r="C79" s="44" t="s">
        <v>71</v>
      </c>
      <c r="D79" s="39"/>
      <c r="E79" s="40" t="s">
        <v>18</v>
      </c>
      <c r="F79" s="41">
        <v>5</v>
      </c>
      <c r="G79" s="42" t="s">
        <v>19</v>
      </c>
      <c r="H79" s="77" t="str">
        <f>IF(F79=5,"D", "S")</f>
        <v>D</v>
      </c>
      <c r="I79" s="39"/>
      <c r="J79" s="22"/>
      <c r="K79" s="45"/>
      <c r="L79" s="45"/>
      <c r="M79" s="17"/>
      <c r="N79" s="17"/>
      <c r="O79" s="17"/>
    </row>
    <row r="80" spans="1:15" s="18" customFormat="1" ht="13.5" thickTop="1" x14ac:dyDescent="0.2">
      <c r="A80" s="17"/>
      <c r="B80" s="55" t="s">
        <v>81</v>
      </c>
      <c r="C80" s="39"/>
      <c r="D80" s="39"/>
      <c r="E80" s="39"/>
      <c r="F80" s="41"/>
      <c r="G80" s="42"/>
      <c r="H80" s="77"/>
      <c r="I80" s="39"/>
      <c r="J80" s="22"/>
      <c r="K80" s="45"/>
      <c r="L80" s="45"/>
      <c r="M80" s="17"/>
      <c r="N80" s="17"/>
      <c r="O80" s="17"/>
    </row>
    <row r="81" spans="1:15" s="18" customFormat="1" x14ac:dyDescent="0.2">
      <c r="A81" s="17"/>
      <c r="B81" s="40" t="s">
        <v>83</v>
      </c>
      <c r="C81" s="39"/>
      <c r="D81" s="39"/>
      <c r="E81" s="39"/>
      <c r="F81" s="39"/>
      <c r="G81" s="39"/>
      <c r="H81" s="39"/>
      <c r="I81" s="39"/>
      <c r="J81" s="22"/>
      <c r="K81" s="45"/>
      <c r="L81" s="45"/>
      <c r="M81" s="17"/>
      <c r="N81" s="17"/>
      <c r="O81" s="17"/>
    </row>
    <row r="82" spans="1:15" s="18" customFormat="1" ht="25.5" x14ac:dyDescent="0.2">
      <c r="A82" s="17"/>
      <c r="B82" s="84" t="s">
        <v>67</v>
      </c>
      <c r="C82" s="76" t="str">
        <f>INDEX('Pick-lists &amp; Defaults'!C6:C11,MATCH('Releases from leather ind'!C75,step,0))</f>
        <v>??</v>
      </c>
      <c r="D82" s="39"/>
      <c r="E82" s="40"/>
      <c r="F82" s="41"/>
      <c r="G82" s="42"/>
      <c r="H82" s="42"/>
      <c r="I82" s="50" t="s">
        <v>53</v>
      </c>
      <c r="J82" s="22"/>
      <c r="K82" s="45"/>
      <c r="L82" s="45"/>
      <c r="M82" s="17"/>
      <c r="N82" s="17"/>
      <c r="O82" s="17"/>
    </row>
    <row r="83" spans="1:15" s="18" customFormat="1" ht="29.25" customHeight="1" x14ac:dyDescent="0.2">
      <c r="A83" s="17"/>
      <c r="B83" s="84" t="s">
        <v>68</v>
      </c>
      <c r="C83" s="51"/>
      <c r="D83" s="39"/>
      <c r="E83" s="40" t="s">
        <v>18</v>
      </c>
      <c r="F83" s="87" t="str">
        <f>+IF(ISNUMBER(C83),C83*10,"??")</f>
        <v>??</v>
      </c>
      <c r="G83" s="42" t="s">
        <v>19</v>
      </c>
      <c r="H83" s="42" t="s">
        <v>7</v>
      </c>
      <c r="I83" s="50"/>
      <c r="J83" s="22"/>
      <c r="K83" s="45"/>
      <c r="L83" s="45"/>
      <c r="M83" s="17"/>
      <c r="N83" s="17"/>
      <c r="O83" s="17"/>
    </row>
    <row r="84" spans="1:15" s="18" customFormat="1" x14ac:dyDescent="0.2">
      <c r="A84" s="17"/>
      <c r="B84" s="49"/>
      <c r="C84" s="49"/>
      <c r="D84" s="39"/>
      <c r="E84" s="40"/>
      <c r="F84" s="49"/>
      <c r="G84" s="42"/>
      <c r="H84" s="42"/>
      <c r="I84" s="50"/>
      <c r="J84" s="22"/>
      <c r="K84" s="45"/>
      <c r="L84" s="45"/>
      <c r="M84" s="17"/>
      <c r="N84" s="17"/>
      <c r="O84" s="17"/>
    </row>
    <row r="85" spans="1:15" s="18" customFormat="1" ht="14.25" x14ac:dyDescent="0.2">
      <c r="A85" s="17"/>
      <c r="B85" s="49" t="s">
        <v>62</v>
      </c>
      <c r="C85" s="42"/>
      <c r="D85" s="39"/>
      <c r="E85" s="40" t="s">
        <v>22</v>
      </c>
      <c r="F85" s="41">
        <v>0.95</v>
      </c>
      <c r="G85" s="42" t="s">
        <v>5</v>
      </c>
      <c r="H85" s="42" t="s">
        <v>43</v>
      </c>
      <c r="I85" s="50"/>
      <c r="J85" s="22"/>
      <c r="K85" s="45"/>
      <c r="L85" s="45"/>
      <c r="M85" s="17"/>
      <c r="N85" s="17"/>
      <c r="O85" s="17"/>
    </row>
    <row r="86" spans="1:15" s="18" customFormat="1" x14ac:dyDescent="0.2">
      <c r="A86" s="17"/>
      <c r="B86" s="52"/>
      <c r="C86" s="56"/>
      <c r="D86" s="39"/>
      <c r="E86" s="40"/>
      <c r="F86" s="41"/>
      <c r="G86" s="42"/>
      <c r="H86" s="42"/>
      <c r="I86" s="53"/>
      <c r="J86" s="22"/>
      <c r="K86" s="45"/>
      <c r="L86" s="45"/>
      <c r="M86" s="17"/>
      <c r="N86" s="17"/>
      <c r="O86" s="17"/>
    </row>
    <row r="87" spans="1:15" s="18" customFormat="1" x14ac:dyDescent="0.2">
      <c r="A87" s="17"/>
      <c r="B87" s="52"/>
      <c r="C87" s="56"/>
      <c r="D87" s="39"/>
      <c r="E87" s="40"/>
      <c r="F87" s="41"/>
      <c r="G87" s="42"/>
      <c r="H87" s="42"/>
      <c r="I87" s="53"/>
      <c r="J87" s="22"/>
      <c r="K87" s="45"/>
      <c r="L87" s="45"/>
      <c r="M87" s="17"/>
      <c r="N87" s="17"/>
      <c r="O87" s="17"/>
    </row>
    <row r="88" spans="1:15" s="18" customFormat="1" ht="15" x14ac:dyDescent="0.2">
      <c r="A88" s="17"/>
      <c r="B88" s="31" t="s">
        <v>1</v>
      </c>
      <c r="C88" s="31"/>
      <c r="D88" s="31"/>
      <c r="E88" s="32"/>
      <c r="F88" s="32"/>
      <c r="G88" s="32"/>
      <c r="H88" s="32"/>
      <c r="I88" s="33"/>
      <c r="J88" s="22"/>
      <c r="K88" s="45"/>
      <c r="L88" s="45"/>
      <c r="M88" s="17"/>
      <c r="N88" s="17"/>
      <c r="O88" s="17"/>
    </row>
    <row r="89" spans="1:15" s="18" customFormat="1" x14ac:dyDescent="0.2">
      <c r="A89" s="17"/>
      <c r="B89" s="34"/>
      <c r="C89" s="34"/>
      <c r="D89" s="34"/>
      <c r="E89" s="34"/>
      <c r="F89" s="34"/>
      <c r="G89" s="34"/>
      <c r="H89" s="34"/>
      <c r="I89" s="35"/>
      <c r="J89" s="22"/>
      <c r="K89" s="45"/>
      <c r="L89" s="45"/>
      <c r="M89" s="17"/>
      <c r="N89" s="17"/>
      <c r="O89" s="17"/>
    </row>
    <row r="90" spans="1:15" s="18" customFormat="1" ht="15" x14ac:dyDescent="0.2">
      <c r="A90" s="17"/>
      <c r="B90" s="36" t="s">
        <v>2</v>
      </c>
      <c r="C90" s="36"/>
      <c r="D90" s="36"/>
      <c r="E90" s="37" t="s">
        <v>4</v>
      </c>
      <c r="F90" s="38" t="s">
        <v>6</v>
      </c>
      <c r="G90" s="38" t="s">
        <v>3</v>
      </c>
      <c r="H90" s="38" t="s">
        <v>10</v>
      </c>
      <c r="I90" s="37" t="s">
        <v>16</v>
      </c>
      <c r="J90" s="22"/>
      <c r="K90" s="45"/>
      <c r="L90" s="45"/>
      <c r="M90" s="17"/>
      <c r="N90" s="17"/>
      <c r="O90" s="17"/>
    </row>
    <row r="91" spans="1:15" s="18" customFormat="1" x14ac:dyDescent="0.2">
      <c r="A91" s="17"/>
      <c r="B91" s="36"/>
      <c r="C91" s="36"/>
      <c r="D91" s="36"/>
      <c r="E91" s="37"/>
      <c r="F91" s="38"/>
      <c r="G91" s="38"/>
      <c r="H91" s="38"/>
      <c r="I91" s="37"/>
      <c r="J91" s="22"/>
      <c r="K91" s="45"/>
      <c r="L91" s="45"/>
      <c r="M91" s="17"/>
      <c r="N91" s="17"/>
      <c r="O91" s="17"/>
    </row>
    <row r="92" spans="1:15" s="18" customFormat="1" ht="14.25" x14ac:dyDescent="0.2">
      <c r="A92" s="17"/>
      <c r="B92" s="40" t="s">
        <v>28</v>
      </c>
      <c r="C92" s="56"/>
      <c r="D92" s="39"/>
      <c r="E92" s="40"/>
      <c r="F92" s="41"/>
      <c r="G92" s="42"/>
      <c r="H92" s="42"/>
      <c r="I92" s="50" t="s">
        <v>52</v>
      </c>
      <c r="J92" s="22"/>
      <c r="K92" s="45"/>
      <c r="L92" s="45"/>
      <c r="M92" s="17"/>
      <c r="N92" s="17"/>
      <c r="O92" s="17"/>
    </row>
    <row r="93" spans="1:15" s="18" customFormat="1" x14ac:dyDescent="0.2">
      <c r="A93" s="17"/>
      <c r="B93" s="40"/>
      <c r="C93" s="56"/>
      <c r="D93" s="39"/>
      <c r="E93" s="40"/>
      <c r="F93" s="41"/>
      <c r="G93" s="42"/>
      <c r="H93" s="42"/>
      <c r="I93" s="53"/>
      <c r="J93" s="22"/>
      <c r="K93" s="45"/>
      <c r="L93" s="45"/>
      <c r="M93" s="17"/>
      <c r="N93" s="17"/>
      <c r="O93" s="17"/>
    </row>
    <row r="94" spans="1:15" s="18" customFormat="1" ht="15" x14ac:dyDescent="0.2">
      <c r="A94" s="17"/>
      <c r="B94" s="52"/>
      <c r="C94" s="57" t="s">
        <v>47</v>
      </c>
      <c r="D94" s="39"/>
      <c r="E94" s="39" t="s">
        <v>58</v>
      </c>
      <c r="F94" s="67" t="str">
        <f>IF((C23='Pick-lists &amp; Defaults'!B6),"??",IF(C27="Yes",Qleather*F27*(1-Ffix_1),IF(ISNUMBER(Qactive_1),Qleather*Qactive_1*(1-Ffix_1),"??")))</f>
        <v>??</v>
      </c>
      <c r="G94" s="42" t="s">
        <v>20</v>
      </c>
      <c r="H94" s="42" t="s">
        <v>7</v>
      </c>
      <c r="I94" s="58"/>
      <c r="J94" s="22"/>
      <c r="K94" s="45"/>
      <c r="L94" s="45"/>
      <c r="M94" s="17"/>
      <c r="N94" s="17"/>
      <c r="O94" s="17"/>
    </row>
    <row r="95" spans="1:15" s="18" customFormat="1" ht="15" x14ac:dyDescent="0.2">
      <c r="A95" s="17"/>
      <c r="B95" s="52"/>
      <c r="C95" s="57" t="s">
        <v>48</v>
      </c>
      <c r="D95" s="39"/>
      <c r="E95" s="39" t="s">
        <v>69</v>
      </c>
      <c r="F95" s="67" t="str">
        <f>IF((C36='Pick-lists &amp; Defaults'!B6),"??",IF(C40="Yes",Qleather*F40*(1-Ffix_2),IF(ISNUMBER(Qactive_2),Qleather*Qactive_2*(1-Ffix_2),"??")))</f>
        <v>??</v>
      </c>
      <c r="G95" s="42" t="s">
        <v>20</v>
      </c>
      <c r="H95" s="42" t="s">
        <v>7</v>
      </c>
      <c r="I95" s="58"/>
      <c r="J95" s="22"/>
      <c r="K95" s="45"/>
      <c r="L95" s="45"/>
      <c r="M95" s="17"/>
      <c r="N95" s="17"/>
      <c r="O95" s="17"/>
    </row>
    <row r="96" spans="1:15" s="18" customFormat="1" ht="15" x14ac:dyDescent="0.2">
      <c r="A96" s="17"/>
      <c r="B96" s="52"/>
      <c r="C96" s="57" t="s">
        <v>49</v>
      </c>
      <c r="D96" s="39"/>
      <c r="E96" s="39" t="s">
        <v>59</v>
      </c>
      <c r="F96" s="67" t="str">
        <f>IF((C49='Pick-lists &amp; Defaults'!B6),"??",IF(C53="Yes",Qleather*F53*(1-Ffix_3),IF(ISNUMBER(Qactive_3),Qleather*Qactive_3*(1-Ffix_3),"??")))</f>
        <v>??</v>
      </c>
      <c r="G96" s="42" t="s">
        <v>20</v>
      </c>
      <c r="H96" s="42" t="s">
        <v>7</v>
      </c>
      <c r="I96" s="58"/>
      <c r="J96" s="22"/>
      <c r="K96" s="45"/>
      <c r="L96" s="45"/>
      <c r="M96" s="17"/>
      <c r="N96" s="17"/>
      <c r="O96" s="17"/>
    </row>
    <row r="97" spans="1:15" s="18" customFormat="1" ht="15" x14ac:dyDescent="0.2">
      <c r="A97" s="17"/>
      <c r="B97" s="52"/>
      <c r="C97" s="57" t="s">
        <v>50</v>
      </c>
      <c r="D97" s="39"/>
      <c r="E97" s="39" t="s">
        <v>60</v>
      </c>
      <c r="F97" s="67" t="str">
        <f>IF((C62='Pick-lists &amp; Defaults'!B6),"??",IF(C66="Yes",Qleather*F66*(1-Ffix_4),IF(ISNUMBER(Qactive_4),Qleather*Qactive_4*(1-Ffix_4),"??")))</f>
        <v>??</v>
      </c>
      <c r="G97" s="42" t="s">
        <v>20</v>
      </c>
      <c r="H97" s="42" t="s">
        <v>7</v>
      </c>
      <c r="I97" s="58"/>
      <c r="J97" s="22"/>
      <c r="K97" s="45"/>
      <c r="L97" s="45"/>
      <c r="M97" s="17"/>
      <c r="N97" s="17"/>
      <c r="O97" s="17"/>
    </row>
    <row r="98" spans="1:15" s="18" customFormat="1" ht="15" x14ac:dyDescent="0.2">
      <c r="A98" s="17"/>
      <c r="B98" s="52"/>
      <c r="C98" s="57" t="s">
        <v>51</v>
      </c>
      <c r="D98" s="39"/>
      <c r="E98" s="39" t="s">
        <v>61</v>
      </c>
      <c r="F98" s="67" t="str">
        <f>IF((C75='Pick-lists &amp; Defaults'!B6),"??",IF(C79="Yes",Qleather*F79*(1-Ffix_5),IF(ISNUMBER(Qactive_5),Qleather*Qactive_5*(1-Ffix_5),"??")))</f>
        <v>??</v>
      </c>
      <c r="G98" s="42" t="s">
        <v>20</v>
      </c>
      <c r="H98" s="42" t="s">
        <v>7</v>
      </c>
      <c r="I98" s="58"/>
      <c r="J98" s="22"/>
      <c r="K98" s="45"/>
      <c r="L98" s="45"/>
      <c r="M98" s="17"/>
      <c r="N98" s="17"/>
      <c r="O98" s="17"/>
    </row>
    <row r="99" spans="1:15" s="18" customFormat="1" x14ac:dyDescent="0.2">
      <c r="A99" s="17"/>
      <c r="B99" s="52"/>
      <c r="C99" s="49"/>
      <c r="D99" s="39"/>
      <c r="E99" s="39"/>
      <c r="F99" s="39"/>
      <c r="G99" s="42"/>
      <c r="H99" s="42"/>
      <c r="I99" s="58"/>
      <c r="J99" s="22"/>
      <c r="K99" s="45"/>
      <c r="L99" s="45"/>
      <c r="M99" s="17"/>
      <c r="N99" s="17"/>
      <c r="O99" s="17"/>
    </row>
    <row r="100" spans="1:15" s="18" customFormat="1" ht="15" x14ac:dyDescent="0.2">
      <c r="A100" s="17"/>
      <c r="B100" s="49" t="s">
        <v>29</v>
      </c>
      <c r="C100" s="49"/>
      <c r="D100" s="49"/>
      <c r="E100" s="39" t="s">
        <v>30</v>
      </c>
      <c r="F100" s="67" t="str">
        <f>IF(OR(ISNUMBER(F94),ISNUMBER(F95),ISNUMBER(F96),ISNUMBER(F97),ISNUMBER(F98)),SUMIF(F94:F98,"&gt;0"),"??")</f>
        <v>??</v>
      </c>
      <c r="G100" s="42" t="s">
        <v>20</v>
      </c>
      <c r="H100" s="42" t="s">
        <v>7</v>
      </c>
      <c r="I100" s="58" t="s">
        <v>31</v>
      </c>
      <c r="J100" s="22"/>
      <c r="K100" s="45"/>
      <c r="L100" s="45"/>
      <c r="M100" s="17"/>
      <c r="N100" s="17"/>
      <c r="O100" s="17"/>
    </row>
    <row r="101" spans="1:15" s="18" customFormat="1" x14ac:dyDescent="0.2">
      <c r="A101" s="17"/>
      <c r="B101" s="52"/>
      <c r="C101" s="56"/>
      <c r="D101" s="39"/>
      <c r="E101" s="40"/>
      <c r="F101" s="41"/>
      <c r="G101" s="42"/>
      <c r="H101" s="42"/>
      <c r="I101" s="53"/>
      <c r="J101" s="22"/>
      <c r="K101" s="45"/>
      <c r="L101" s="45"/>
      <c r="M101" s="17"/>
      <c r="N101" s="17"/>
      <c r="O101" s="17"/>
    </row>
    <row r="102" spans="1:15" s="24" customFormat="1" x14ac:dyDescent="0.2">
      <c r="A102" s="22"/>
      <c r="B102" s="49"/>
      <c r="C102" s="56"/>
      <c r="D102" s="56"/>
      <c r="E102" s="54"/>
      <c r="F102" s="54"/>
      <c r="G102" s="42"/>
      <c r="H102" s="42"/>
      <c r="I102" s="40"/>
    </row>
    <row r="103" spans="1:15" s="24" customFormat="1" x14ac:dyDescent="0.2">
      <c r="A103" s="22"/>
      <c r="B103" s="59"/>
      <c r="C103" s="59"/>
      <c r="D103" s="59"/>
      <c r="E103" s="22"/>
      <c r="F103" s="22"/>
      <c r="G103" s="22"/>
      <c r="H103" s="22"/>
      <c r="I103" s="60"/>
    </row>
    <row r="104" spans="1:15" s="18" customFormat="1" x14ac:dyDescent="0.2">
      <c r="A104" s="17"/>
      <c r="B104" s="61" t="s">
        <v>11</v>
      </c>
      <c r="C104" s="61"/>
      <c r="D104" s="61"/>
      <c r="E104" s="17"/>
      <c r="F104" s="17"/>
      <c r="G104" s="17"/>
      <c r="H104" s="17"/>
      <c r="I104" s="62"/>
    </row>
    <row r="105" spans="1:15" s="66" customFormat="1" x14ac:dyDescent="0.2">
      <c r="A105" s="63"/>
      <c r="B105" s="64"/>
      <c r="C105" s="64"/>
      <c r="D105" s="64"/>
      <c r="E105" s="63"/>
      <c r="F105" s="63"/>
      <c r="G105" s="63"/>
      <c r="H105" s="63"/>
      <c r="I105" s="65"/>
    </row>
    <row r="106" spans="1:15" s="66" customFormat="1" x14ac:dyDescent="0.2">
      <c r="B106" s="64"/>
    </row>
    <row r="107" spans="1:15" s="66" customFormat="1" x14ac:dyDescent="0.2">
      <c r="B107" s="64"/>
    </row>
    <row r="108" spans="1:15" s="66" customFormat="1" x14ac:dyDescent="0.2"/>
    <row r="109" spans="1:15" s="18" customFormat="1" x14ac:dyDescent="0.2"/>
    <row r="110" spans="1:15" s="18" customFormat="1" x14ac:dyDescent="0.2"/>
    <row r="111" spans="1:15" s="18" customFormat="1" x14ac:dyDescent="0.2"/>
    <row r="112" spans="1:15"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pans="2:9" s="18" customFormat="1" x14ac:dyDescent="0.2"/>
    <row r="338" spans="2:9" s="18" customFormat="1" x14ac:dyDescent="0.2"/>
    <row r="339" spans="2:9" s="18" customFormat="1" x14ac:dyDescent="0.2"/>
    <row r="340" spans="2:9" s="18" customFormat="1" x14ac:dyDescent="0.2"/>
    <row r="341" spans="2:9" s="18" customFormat="1" x14ac:dyDescent="0.2"/>
    <row r="342" spans="2:9" s="18" customFormat="1" x14ac:dyDescent="0.2"/>
    <row r="343" spans="2:9" s="18" customFormat="1" x14ac:dyDescent="0.2"/>
    <row r="344" spans="2:9" s="18" customFormat="1" x14ac:dyDescent="0.2"/>
    <row r="345" spans="2:9" s="18" customFormat="1" x14ac:dyDescent="0.2"/>
    <row r="346" spans="2:9" s="18" customFormat="1" x14ac:dyDescent="0.2"/>
    <row r="347" spans="2:9" s="18" customFormat="1" x14ac:dyDescent="0.2"/>
    <row r="348" spans="2:9" s="18" customFormat="1" x14ac:dyDescent="0.2"/>
    <row r="349" spans="2:9" s="18" customFormat="1" x14ac:dyDescent="0.2"/>
    <row r="350" spans="2:9" s="18" customFormat="1" x14ac:dyDescent="0.2"/>
    <row r="351" spans="2:9" x14ac:dyDescent="0.2">
      <c r="B351" s="18"/>
      <c r="C351" s="18"/>
      <c r="D351" s="18"/>
      <c r="E351" s="18"/>
      <c r="F351" s="18"/>
      <c r="G351" s="18"/>
      <c r="H351" s="18"/>
      <c r="I351" s="18"/>
    </row>
  </sheetData>
  <sheetProtection algorithmName="SHA-512" hashValue="Q0Y2v9XsKxsqhjGFbEqKi97wXdVsQn8SMUfLf995zbfHL6aZ96NSCGL/WEccLZEAXOa9qdlFaDQdTu/6PwH5AA==" saltValue="/YvHqKojODinRJKKo5sstw==" spinCount="100000" sheet="1" objects="1" scenarios="1" formatCells="0" formatColumns="0" formatRows="0"/>
  <mergeCells count="8">
    <mergeCell ref="B2:H2"/>
    <mergeCell ref="B11:I11"/>
    <mergeCell ref="B10:I10"/>
    <mergeCell ref="B14:I14"/>
    <mergeCell ref="B4:I4"/>
    <mergeCell ref="B7:I7"/>
    <mergeCell ref="B12:I12"/>
    <mergeCell ref="B13:I13"/>
  </mergeCells>
  <conditionalFormatting sqref="E35">
    <cfRule type="containsText" dxfId="12" priority="18" operator="containsText" text="Introduce value">
      <formula>NOT(ISERROR(SEARCH("Introduce value",#REF!)))</formula>
    </cfRule>
  </conditionalFormatting>
  <conditionalFormatting sqref="E43 E47">
    <cfRule type="containsText" dxfId="11" priority="17" operator="containsText" text="Introduce value">
      <formula>NOT(ISERROR(SEARCH("Introduce value",#REF!)))</formula>
    </cfRule>
  </conditionalFormatting>
  <conditionalFormatting sqref="E36:E37">
    <cfRule type="containsText" dxfId="10" priority="14" operator="containsText" text="Introduce value">
      <formula>NOT(ISERROR(SEARCH("Introduce value",#REF!)))</formula>
    </cfRule>
  </conditionalFormatting>
  <conditionalFormatting sqref="E82 E86:E87 E92:E101">
    <cfRule type="containsText" dxfId="9" priority="15" operator="containsText" text="Introduce value">
      <formula>NOT(ISERROR(SEARCH("Introduce value",#REF!)))</formula>
    </cfRule>
  </conditionalFormatting>
  <conditionalFormatting sqref="E49:E52">
    <cfRule type="containsText" dxfId="8" priority="13" operator="containsText" text="Introduce value">
      <formula>NOT(ISERROR(SEARCH("Introduce value",#REF!)))</formula>
    </cfRule>
  </conditionalFormatting>
  <conditionalFormatting sqref="E62:E64">
    <cfRule type="containsText" dxfId="7" priority="12" operator="containsText" text="Introduce value">
      <formula>NOT(ISERROR(SEARCH("Introduce value",#REF!)))</formula>
    </cfRule>
  </conditionalFormatting>
  <conditionalFormatting sqref="E75:E77">
    <cfRule type="containsText" dxfId="6" priority="11" operator="containsText" text="Introduce value">
      <formula>NOT(ISERROR(SEARCH("Introduce value",#REF!)))</formula>
    </cfRule>
  </conditionalFormatting>
  <conditionalFormatting sqref="C37">
    <cfRule type="containsText" dxfId="5" priority="6" operator="containsText" text="Introduce value">
      <formula>NOT(ISERROR(SEARCH("Introduce value",#REF!)))</formula>
    </cfRule>
  </conditionalFormatting>
  <conditionalFormatting sqref="C50">
    <cfRule type="containsText" dxfId="4" priority="5" operator="containsText" text="Introduce value">
      <formula>NOT(ISERROR(SEARCH("Introduce value",#REF!)))</formula>
    </cfRule>
  </conditionalFormatting>
  <conditionalFormatting sqref="C63">
    <cfRule type="containsText" dxfId="3" priority="4" operator="containsText" text="Introduce value">
      <formula>NOT(ISERROR(SEARCH("Introduce value",#REF!)))</formula>
    </cfRule>
  </conditionalFormatting>
  <conditionalFormatting sqref="C76">
    <cfRule type="containsText" dxfId="2" priority="3" operator="containsText" text="Introduce value">
      <formula>NOT(ISERROR(SEARCH("Introduce value",#REF!)))</formula>
    </cfRule>
  </conditionalFormatting>
  <conditionalFormatting sqref="E65">
    <cfRule type="containsText" dxfId="1" priority="2" operator="containsText" text="Introduce value">
      <formula>NOT(ISERROR(SEARCH("Introduce value",#REF!)))</formula>
    </cfRule>
  </conditionalFormatting>
  <conditionalFormatting sqref="E78">
    <cfRule type="containsText" dxfId="0" priority="1" operator="containsText" text="Introduce value">
      <formula>NOT(ISERROR(SEARCH("Introduce value",#REF!)))</formula>
    </cfRule>
  </conditionalFormatting>
  <dataValidations count="2">
    <dataValidation type="list" allowBlank="1" showInputMessage="1" showErrorMessage="1" sqref="C36 C62 C23 C49 C75">
      <formula1>step</formula1>
    </dataValidation>
    <dataValidation type="list" allowBlank="1" showInputMessage="1" showErrorMessage="1" sqref="C66 C27 C40 C53 C79">
      <formula1>Default</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17"/>
  <sheetViews>
    <sheetView workbookViewId="0"/>
  </sheetViews>
  <sheetFormatPr defaultColWidth="8.75" defaultRowHeight="12.75" x14ac:dyDescent="0.2"/>
  <cols>
    <col min="1" max="1" width="1.625" style="69" customWidth="1"/>
    <col min="2" max="2" width="45.25" style="69" customWidth="1"/>
    <col min="3" max="3" width="41.375" style="69" customWidth="1"/>
    <col min="4" max="4" width="40.5" style="69" customWidth="1"/>
    <col min="5" max="5" width="17" style="69" bestFit="1" customWidth="1"/>
    <col min="6" max="6" width="16.75" style="69" bestFit="1" customWidth="1"/>
    <col min="7" max="7" width="17.375" style="69" bestFit="1" customWidth="1"/>
    <col min="8" max="8" width="11.375" style="69" bestFit="1" customWidth="1"/>
    <col min="9" max="9" width="19.375" style="69" customWidth="1"/>
    <col min="10" max="10" width="14.125" style="69" customWidth="1"/>
    <col min="11" max="11" width="13.125" style="69" customWidth="1"/>
    <col min="12" max="12" width="16.125" style="69" customWidth="1"/>
    <col min="13" max="13" width="20.375" style="69" customWidth="1"/>
    <col min="14" max="14" width="10.625" style="69" customWidth="1"/>
    <col min="15" max="15" width="11.25" style="69" customWidth="1"/>
    <col min="16" max="16384" width="8.75" style="69"/>
  </cols>
  <sheetData>
    <row r="2" spans="2:4" s="70" customFormat="1" ht="18" x14ac:dyDescent="0.2">
      <c r="B2" s="68" t="s">
        <v>32</v>
      </c>
      <c r="C2" s="68"/>
      <c r="D2" s="69"/>
    </row>
    <row r="4" spans="2:4" x14ac:dyDescent="0.2">
      <c r="B4" s="69" t="s">
        <v>33</v>
      </c>
    </row>
    <row r="5" spans="2:4" ht="25.5" x14ac:dyDescent="0.2">
      <c r="B5" s="71" t="s">
        <v>34</v>
      </c>
      <c r="C5" s="72" t="s">
        <v>66</v>
      </c>
    </row>
    <row r="6" spans="2:4" x14ac:dyDescent="0.2">
      <c r="B6" s="73" t="s">
        <v>42</v>
      </c>
      <c r="C6" s="74" t="s">
        <v>21</v>
      </c>
    </row>
    <row r="7" spans="2:4" x14ac:dyDescent="0.2">
      <c r="B7" s="75" t="s">
        <v>35</v>
      </c>
      <c r="C7" s="74" t="s">
        <v>40</v>
      </c>
    </row>
    <row r="8" spans="2:4" x14ac:dyDescent="0.2">
      <c r="B8" s="75" t="s">
        <v>36</v>
      </c>
      <c r="C8" s="74" t="s">
        <v>40</v>
      </c>
    </row>
    <row r="9" spans="2:4" x14ac:dyDescent="0.2">
      <c r="B9" s="75" t="s">
        <v>37</v>
      </c>
      <c r="C9" s="74" t="s">
        <v>40</v>
      </c>
    </row>
    <row r="10" spans="2:4" x14ac:dyDescent="0.2">
      <c r="B10" s="75" t="s">
        <v>38</v>
      </c>
      <c r="C10" s="74" t="s">
        <v>41</v>
      </c>
    </row>
    <row r="11" spans="2:4" x14ac:dyDescent="0.2">
      <c r="B11" s="75" t="s">
        <v>39</v>
      </c>
      <c r="C11" s="74">
        <v>0.3</v>
      </c>
    </row>
    <row r="15" spans="2:4" x14ac:dyDescent="0.2">
      <c r="B15" s="71" t="s">
        <v>72</v>
      </c>
    </row>
    <row r="16" spans="2:4" x14ac:dyDescent="0.2">
      <c r="B16" s="75" t="s">
        <v>71</v>
      </c>
    </row>
    <row r="17" spans="2:2" x14ac:dyDescent="0.2">
      <c r="B17" s="75" t="s">
        <v>73</v>
      </c>
    </row>
  </sheetData>
  <sheetProtection algorithmName="SHA-512" hashValue="KBLQfjZj28x9XWRPIIt5AhAxh1R2GtyTB8ept2Yjbi686HDupPwb99OykPNC+jx175MJPYZQreW9fsa8hW+hGQ==" saltValue="j67E3+0v0K9qeUtJjUhdeA==" spinCount="100000" sheet="1" objects="1" scenarios="1" formatCells="0" formatColumns="0" formatRows="0"/>
  <dataConsolidate/>
  <dataValidations count="1">
    <dataValidation type="list" allowBlank="1" showDropDown="1" showInputMessage="1" showErrorMessage="1" sqref="B6:B11">
      <formula1>ActiveIngredient</formula1>
    </dataValidation>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ACTV16-17-32181</_dlc_DocId>
    <_dlc_DocIdUrl xmlns="5bcca709-0b09-4b74-bfa0-2137a84c1763">
      <Url>https://activity.echa.europa.eu/sites/act-16/process-16-0/_layouts/DocIdRedir.aspx?ID=ACTV16-17-32181</Url>
      <Description>ACTV16-17-32181</Description>
    </_dlc_DocIdUrl>
    <IsRecord xmlns="735cbd8a-ef91-4d32-baee-5f03e5fb30bf">No</IsRecord>
    <IconOverlay xmlns="http://schemas.microsoft.com/sharepoint/v4" xsi:nil="true"/>
  </documentManagement>
</p:properties>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1CFF7-3811-4B00-85F4-0D62518EAA52}">
  <ds:schemaRefs>
    <ds:schemaRef ds:uri="http://schemas.microsoft.com/office/2006/metadata/properties"/>
    <ds:schemaRef ds:uri="http://schemas.microsoft.com/office/infopath/2007/PartnerControls"/>
    <ds:schemaRef ds:uri="735cbd8a-ef91-4d32-baee-5f03e5fb30bf"/>
    <ds:schemaRef ds:uri="5be2862c-9c7a-466a-8f6d-c278e82738e2"/>
    <ds:schemaRef ds:uri="d80dd6ab-43bf-4d9d-bb1e-742532452846"/>
    <ds:schemaRef ds:uri="5bcca709-0b09-4b74-bfa0-2137a84c1763"/>
    <ds:schemaRef ds:uri="http://schemas.microsoft.com/sharepoint/v4"/>
  </ds:schemaRefs>
</ds:datastoreItem>
</file>

<file path=customXml/itemProps2.xml><?xml version="1.0" encoding="utf-8"?>
<ds:datastoreItem xmlns:ds="http://schemas.openxmlformats.org/officeDocument/2006/customXml" ds:itemID="{4B18AF0F-A592-471C-9808-7E5EBFA2CF91}">
  <ds:schemaRefs>
    <ds:schemaRef ds:uri="Microsoft.SharePoint.Taxonomy.ContentTypeSync"/>
  </ds:schemaRefs>
</ds:datastoreItem>
</file>

<file path=customXml/itemProps3.xml><?xml version="1.0" encoding="utf-8"?>
<ds:datastoreItem xmlns:ds="http://schemas.openxmlformats.org/officeDocument/2006/customXml" ds:itemID="{248557FC-F572-4299-8474-14E99191E3A5}">
  <ds:schemaRefs>
    <ds:schemaRef ds:uri="http://schemas.microsoft.com/sharepoint/events"/>
  </ds:schemaRefs>
</ds:datastoreItem>
</file>

<file path=customXml/itemProps4.xml><?xml version="1.0" encoding="utf-8"?>
<ds:datastoreItem xmlns:ds="http://schemas.openxmlformats.org/officeDocument/2006/customXml" ds:itemID="{86E9F259-4392-47E2-B3B5-EFEFDCA40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735cbd8a-ef91-4d32-baee-5f03e5fb30b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45E65C5-6D1D-4740-8CA9-689F29F464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Introduction</vt:lpstr>
      <vt:lpstr>Index</vt:lpstr>
      <vt:lpstr>Releases from leather ind</vt:lpstr>
      <vt:lpstr>Pick-lists &amp; Defaults</vt:lpstr>
      <vt:lpstr>Default</vt:lpstr>
      <vt:lpstr>'Releases from leather ind'!Ffix_1</vt:lpstr>
      <vt:lpstr>'Releases from leather ind'!Ffix_2</vt:lpstr>
      <vt:lpstr>'Releases from leather ind'!Ffix_3</vt:lpstr>
      <vt:lpstr>'Releases from leather ind'!Ffix_4</vt:lpstr>
      <vt:lpstr>'Releases from leather ind'!Ffix_5</vt:lpstr>
      <vt:lpstr>'Releases from leather ind'!Qactive_1</vt:lpstr>
      <vt:lpstr>'Releases from leather ind'!Qactive_2</vt:lpstr>
      <vt:lpstr>'Releases from leather ind'!Qactive_3</vt:lpstr>
      <vt:lpstr>'Releases from leather ind'!Qactive_4</vt:lpstr>
      <vt:lpstr>'Releases from leather ind'!Qactive_5</vt:lpstr>
      <vt:lpstr>'Releases from leather ind'!Qleather</vt:lpstr>
      <vt:lpstr>step</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PT9 Preservatives in leather industry</dc:title>
  <dc:creator>NOGUEIRO Eugenia</dc:creator>
  <cp:lastModifiedBy>NOGUEIRO Eugenia</cp:lastModifiedBy>
  <dcterms:created xsi:type="dcterms:W3CDTF">2015-06-18T08:46:54Z</dcterms:created>
  <dcterms:modified xsi:type="dcterms:W3CDTF">2017-03-30T13:01:25Z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099b7c8d-db8d-4166-a438-d4be43582619</vt:lpwstr>
  </property>
</Properties>
</file>