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ttps://project.echa.europa.eu/teamsites/it_outsourcing/Shared Documents/new-fwc/specs/SPECS_PACKAGE_FOR_REVIEW/"/>
    </mc:Choice>
  </mc:AlternateContent>
  <bookViews>
    <workbookView xWindow="0" yWindow="0" windowWidth="18000" windowHeight="4755" firstSheet="3" activeTab="5"/>
  </bookViews>
  <sheets>
    <sheet name="Summary" sheetId="14" r:id="rId1"/>
    <sheet name="Price Catalogue - Services" sheetId="10" r:id="rId2"/>
    <sheet name="Price Catalogue - Effort Bands" sheetId="9" r:id="rId3"/>
    <sheet name="Price Model - NO EDIT" sheetId="17" r:id="rId4"/>
    <sheet name="Schema - NO EDIT" sheetId="12" r:id="rId5"/>
    <sheet name="Volume Driver - NO EDIT" sheetId="15" r:id="rId6"/>
  </sheets>
  <definedNames>
    <definedName name="_Toc490057913" localSheetId="5">'Volume Driver - NO EDIT'!$D$54</definedName>
    <definedName name="ID">'Schema - NO EDIT'!$A$2:$A$62</definedName>
  </definedNames>
  <calcPr calcId="152511"/>
  <pivotCaches>
    <pivotCache cacheId="4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0" l="1"/>
  <c r="K8" i="10"/>
  <c r="K9" i="10"/>
  <c r="K10" i="10"/>
  <c r="K11" i="10"/>
  <c r="K12" i="10"/>
  <c r="K15" i="10"/>
  <c r="K21" i="10"/>
  <c r="K22" i="10"/>
  <c r="K23" i="10"/>
  <c r="K24" i="10"/>
  <c r="K25" i="10"/>
  <c r="K26" i="10"/>
  <c r="K27" i="10"/>
  <c r="K28" i="10"/>
  <c r="K29" i="10"/>
  <c r="K30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7" i="10"/>
  <c r="M7" i="10" l="1"/>
  <c r="K52" i="10" l="1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X6" i="17" l="1"/>
  <c r="X7" i="17"/>
  <c r="X16" i="17"/>
  <c r="X17" i="17"/>
  <c r="X18" i="17"/>
  <c r="X19" i="17"/>
  <c r="X20" i="17"/>
  <c r="X21" i="17"/>
  <c r="X22" i="17"/>
  <c r="X23" i="17"/>
  <c r="X24" i="17"/>
  <c r="X25" i="17"/>
  <c r="X29" i="17"/>
  <c r="X32" i="17"/>
  <c r="X36" i="17"/>
  <c r="X38" i="17"/>
  <c r="X39" i="17"/>
  <c r="X41" i="17"/>
  <c r="X43" i="17"/>
  <c r="X45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61" i="17"/>
  <c r="X67" i="17"/>
  <c r="X68" i="17"/>
  <c r="X77" i="17"/>
  <c r="X78" i="17"/>
  <c r="X79" i="17"/>
  <c r="X80" i="17"/>
  <c r="X81" i="17"/>
  <c r="X82" i="17"/>
  <c r="X83" i="17"/>
  <c r="X84" i="17"/>
  <c r="X90" i="17"/>
  <c r="X93" i="17"/>
  <c r="X97" i="17"/>
  <c r="X99" i="17"/>
  <c r="X100" i="17"/>
  <c r="X102" i="17"/>
  <c r="X104" i="17"/>
  <c r="X106" i="17"/>
  <c r="X121" i="17"/>
  <c r="X122" i="17"/>
  <c r="X128" i="17"/>
  <c r="X129" i="17"/>
  <c r="X138" i="17"/>
  <c r="X139" i="17"/>
  <c r="X140" i="17"/>
  <c r="X141" i="17"/>
  <c r="X142" i="17"/>
  <c r="X143" i="17"/>
  <c r="X144" i="17"/>
  <c r="X145" i="17"/>
  <c r="X151" i="17"/>
  <c r="X154" i="17"/>
  <c r="X158" i="17"/>
  <c r="X160" i="17"/>
  <c r="X161" i="17"/>
  <c r="X163" i="17"/>
  <c r="X165" i="17"/>
  <c r="X167" i="17"/>
  <c r="X182" i="17"/>
  <c r="X183" i="17"/>
  <c r="X189" i="17"/>
  <c r="X190" i="17"/>
  <c r="X199" i="17"/>
  <c r="X200" i="17"/>
  <c r="X201" i="17"/>
  <c r="X202" i="17"/>
  <c r="X203" i="17"/>
  <c r="X204" i="17"/>
  <c r="X205" i="17"/>
  <c r="X206" i="17"/>
  <c r="X212" i="17"/>
  <c r="X215" i="17"/>
  <c r="X219" i="17"/>
  <c r="X221" i="17"/>
  <c r="X222" i="17"/>
  <c r="X224" i="17"/>
  <c r="X226" i="17"/>
  <c r="X228" i="17"/>
  <c r="X243" i="17"/>
  <c r="X244" i="17"/>
  <c r="X250" i="17"/>
  <c r="X251" i="17"/>
  <c r="X260" i="17"/>
  <c r="X261" i="17"/>
  <c r="X262" i="17"/>
  <c r="X263" i="17"/>
  <c r="X264" i="17"/>
  <c r="X265" i="17"/>
  <c r="X266" i="17"/>
  <c r="X267" i="17"/>
  <c r="X273" i="17"/>
  <c r="X276" i="17"/>
  <c r="X280" i="17"/>
  <c r="X282" i="17"/>
  <c r="X283" i="17"/>
  <c r="X285" i="17"/>
  <c r="X287" i="17"/>
  <c r="X289" i="17"/>
  <c r="X304" i="17"/>
  <c r="X305" i="17"/>
  <c r="X311" i="17"/>
  <c r="X312" i="17"/>
  <c r="X321" i="17"/>
  <c r="X322" i="17"/>
  <c r="X323" i="17"/>
  <c r="X324" i="17"/>
  <c r="X325" i="17"/>
  <c r="X326" i="17"/>
  <c r="X327" i="17"/>
  <c r="X328" i="17"/>
  <c r="X334" i="17"/>
  <c r="X337" i="17"/>
  <c r="X341" i="17"/>
  <c r="X343" i="17"/>
  <c r="X344" i="17"/>
  <c r="X346" i="17"/>
  <c r="X348" i="17"/>
  <c r="X350" i="17"/>
  <c r="X365" i="17"/>
  <c r="X366" i="17"/>
  <c r="X372" i="17"/>
  <c r="X373" i="17"/>
  <c r="X382" i="17"/>
  <c r="X383" i="17"/>
  <c r="X384" i="17"/>
  <c r="X385" i="17"/>
  <c r="X386" i="17"/>
  <c r="X387" i="17"/>
  <c r="X388" i="17"/>
  <c r="X389" i="17"/>
  <c r="X395" i="17"/>
  <c r="X398" i="17"/>
  <c r="X402" i="17"/>
  <c r="X404" i="17"/>
  <c r="X405" i="17"/>
  <c r="X407" i="17"/>
  <c r="X409" i="17"/>
  <c r="X411" i="17"/>
  <c r="X426" i="17"/>
  <c r="X427" i="17"/>
  <c r="X433" i="17"/>
  <c r="X434" i="17"/>
  <c r="X443" i="17"/>
  <c r="X444" i="17"/>
  <c r="X445" i="17"/>
  <c r="X446" i="17"/>
  <c r="X447" i="17"/>
  <c r="X448" i="17"/>
  <c r="X449" i="17"/>
  <c r="X450" i="17"/>
  <c r="X456" i="17"/>
  <c r="X459" i="17"/>
  <c r="X463" i="17"/>
  <c r="X465" i="17"/>
  <c r="X466" i="17"/>
  <c r="X468" i="17"/>
  <c r="X470" i="17"/>
  <c r="X472" i="17"/>
  <c r="X487" i="17"/>
  <c r="M8" i="10" l="1"/>
  <c r="M12" i="10"/>
  <c r="M13" i="10"/>
  <c r="M14" i="10"/>
  <c r="M16" i="10"/>
  <c r="M15" i="10"/>
  <c r="M17" i="10"/>
  <c r="M18" i="10"/>
  <c r="M19" i="10"/>
  <c r="M20" i="10"/>
  <c r="M9" i="10"/>
  <c r="M10" i="10"/>
  <c r="M11" i="10"/>
  <c r="A8" i="10" l="1"/>
  <c r="B8" i="10"/>
  <c r="C8" i="10"/>
  <c r="D8" i="10"/>
  <c r="E8" i="10"/>
  <c r="F8" i="10"/>
  <c r="G8" i="10"/>
  <c r="H8" i="10"/>
  <c r="I8" i="10"/>
  <c r="J8" i="10"/>
  <c r="P8" i="10"/>
  <c r="R8" i="10"/>
  <c r="S8" i="10"/>
  <c r="A9" i="10"/>
  <c r="B9" i="10"/>
  <c r="C9" i="10"/>
  <c r="D9" i="10"/>
  <c r="E9" i="10"/>
  <c r="F9" i="10"/>
  <c r="G9" i="10"/>
  <c r="H9" i="10"/>
  <c r="I9" i="10"/>
  <c r="J9" i="10"/>
  <c r="P9" i="10"/>
  <c r="R9" i="10"/>
  <c r="S9" i="10"/>
  <c r="A10" i="10"/>
  <c r="B10" i="10"/>
  <c r="C10" i="10"/>
  <c r="D10" i="10"/>
  <c r="E10" i="10"/>
  <c r="F10" i="10"/>
  <c r="G10" i="10"/>
  <c r="H10" i="10"/>
  <c r="I10" i="10"/>
  <c r="J10" i="10"/>
  <c r="P10" i="10"/>
  <c r="R10" i="10"/>
  <c r="S10" i="10"/>
  <c r="A11" i="10"/>
  <c r="B11" i="10"/>
  <c r="C11" i="10"/>
  <c r="D11" i="10"/>
  <c r="E11" i="10"/>
  <c r="F11" i="10"/>
  <c r="G11" i="10"/>
  <c r="H11" i="10"/>
  <c r="I11" i="10"/>
  <c r="J11" i="10"/>
  <c r="P11" i="10"/>
  <c r="R11" i="10"/>
  <c r="S11" i="10"/>
  <c r="A12" i="10"/>
  <c r="B12" i="10"/>
  <c r="C12" i="10"/>
  <c r="D12" i="10"/>
  <c r="E12" i="10"/>
  <c r="F12" i="10"/>
  <c r="G12" i="10"/>
  <c r="H12" i="10"/>
  <c r="I12" i="10"/>
  <c r="J12" i="10"/>
  <c r="P12" i="10"/>
  <c r="R12" i="10"/>
  <c r="S12" i="10"/>
  <c r="A13" i="10"/>
  <c r="B13" i="10"/>
  <c r="C13" i="10"/>
  <c r="D13" i="10"/>
  <c r="E13" i="10"/>
  <c r="F13" i="10"/>
  <c r="G13" i="10"/>
  <c r="H13" i="10"/>
  <c r="I13" i="10"/>
  <c r="J13" i="10"/>
  <c r="P13" i="10"/>
  <c r="R13" i="10"/>
  <c r="S13" i="10"/>
  <c r="A14" i="10"/>
  <c r="B14" i="10"/>
  <c r="C14" i="10"/>
  <c r="D14" i="10"/>
  <c r="E14" i="10"/>
  <c r="F14" i="10"/>
  <c r="G14" i="10"/>
  <c r="H14" i="10"/>
  <c r="I14" i="10"/>
  <c r="J14" i="10"/>
  <c r="P14" i="10"/>
  <c r="R14" i="10"/>
  <c r="S14" i="10"/>
  <c r="A15" i="10"/>
  <c r="B15" i="10"/>
  <c r="C15" i="10"/>
  <c r="D15" i="10"/>
  <c r="E15" i="10"/>
  <c r="F15" i="10"/>
  <c r="G15" i="10"/>
  <c r="H15" i="10"/>
  <c r="I15" i="10"/>
  <c r="J15" i="10"/>
  <c r="P15" i="10"/>
  <c r="R15" i="10"/>
  <c r="S15" i="10"/>
  <c r="A16" i="10"/>
  <c r="B16" i="10"/>
  <c r="C16" i="10"/>
  <c r="D16" i="10"/>
  <c r="E16" i="10"/>
  <c r="F16" i="10"/>
  <c r="G16" i="10"/>
  <c r="H16" i="10"/>
  <c r="I16" i="10"/>
  <c r="J16" i="10"/>
  <c r="P16" i="10"/>
  <c r="R16" i="10"/>
  <c r="S16" i="10"/>
  <c r="A17" i="10"/>
  <c r="B17" i="10"/>
  <c r="C17" i="10"/>
  <c r="D17" i="10"/>
  <c r="E17" i="10"/>
  <c r="F17" i="10"/>
  <c r="G17" i="10"/>
  <c r="H17" i="10"/>
  <c r="I17" i="10"/>
  <c r="J17" i="10"/>
  <c r="P17" i="10"/>
  <c r="R17" i="10"/>
  <c r="S17" i="10"/>
  <c r="A18" i="10"/>
  <c r="B18" i="10"/>
  <c r="C18" i="10"/>
  <c r="D18" i="10"/>
  <c r="E18" i="10"/>
  <c r="F18" i="10"/>
  <c r="G18" i="10"/>
  <c r="H18" i="10"/>
  <c r="I18" i="10"/>
  <c r="J18" i="10"/>
  <c r="P18" i="10"/>
  <c r="R18" i="10"/>
  <c r="S18" i="10"/>
  <c r="A19" i="10"/>
  <c r="B19" i="10"/>
  <c r="C19" i="10"/>
  <c r="D19" i="10"/>
  <c r="E19" i="10"/>
  <c r="F19" i="10"/>
  <c r="G19" i="10"/>
  <c r="H19" i="10"/>
  <c r="I19" i="10"/>
  <c r="J19" i="10"/>
  <c r="P19" i="10"/>
  <c r="R19" i="10"/>
  <c r="S19" i="10"/>
  <c r="A20" i="10"/>
  <c r="B20" i="10"/>
  <c r="C20" i="10"/>
  <c r="D20" i="10"/>
  <c r="E20" i="10"/>
  <c r="F20" i="10"/>
  <c r="G20" i="10"/>
  <c r="H20" i="10"/>
  <c r="I20" i="10"/>
  <c r="J20" i="10"/>
  <c r="P20" i="10"/>
  <c r="R20" i="10"/>
  <c r="S20" i="10"/>
  <c r="A21" i="10"/>
  <c r="B21" i="10"/>
  <c r="C21" i="10"/>
  <c r="D21" i="10"/>
  <c r="E21" i="10"/>
  <c r="F21" i="10"/>
  <c r="G21" i="10"/>
  <c r="H21" i="10"/>
  <c r="I21" i="10"/>
  <c r="J21" i="10"/>
  <c r="M21" i="10"/>
  <c r="P21" i="10"/>
  <c r="R21" i="10"/>
  <c r="S21" i="10"/>
  <c r="A22" i="10"/>
  <c r="B22" i="10"/>
  <c r="C22" i="10"/>
  <c r="D22" i="10"/>
  <c r="E22" i="10"/>
  <c r="F22" i="10"/>
  <c r="G22" i="10"/>
  <c r="H22" i="10"/>
  <c r="I22" i="10"/>
  <c r="J22" i="10"/>
  <c r="M22" i="10"/>
  <c r="P22" i="10"/>
  <c r="R22" i="10"/>
  <c r="S22" i="10"/>
  <c r="A23" i="10"/>
  <c r="B23" i="10"/>
  <c r="C23" i="10"/>
  <c r="D23" i="10"/>
  <c r="E23" i="10"/>
  <c r="F23" i="10"/>
  <c r="G23" i="10"/>
  <c r="H23" i="10"/>
  <c r="I23" i="10"/>
  <c r="J23" i="10"/>
  <c r="M23" i="10"/>
  <c r="P23" i="10"/>
  <c r="R23" i="10"/>
  <c r="S23" i="10"/>
  <c r="A24" i="10"/>
  <c r="B24" i="10"/>
  <c r="C24" i="10"/>
  <c r="D24" i="10"/>
  <c r="E24" i="10"/>
  <c r="F24" i="10"/>
  <c r="G24" i="10"/>
  <c r="H24" i="10"/>
  <c r="I24" i="10"/>
  <c r="J24" i="10"/>
  <c r="M24" i="10"/>
  <c r="P24" i="10"/>
  <c r="R24" i="10"/>
  <c r="S24" i="10"/>
  <c r="A25" i="10"/>
  <c r="B25" i="10"/>
  <c r="C25" i="10"/>
  <c r="D25" i="10"/>
  <c r="E25" i="10"/>
  <c r="F25" i="10"/>
  <c r="G25" i="10"/>
  <c r="H25" i="10"/>
  <c r="I25" i="10"/>
  <c r="J25" i="10"/>
  <c r="M25" i="10"/>
  <c r="P25" i="10"/>
  <c r="R25" i="10"/>
  <c r="S25" i="10"/>
  <c r="A26" i="10"/>
  <c r="B26" i="10"/>
  <c r="C26" i="10"/>
  <c r="D26" i="10"/>
  <c r="E26" i="10"/>
  <c r="F26" i="10"/>
  <c r="G26" i="10"/>
  <c r="H26" i="10"/>
  <c r="I26" i="10"/>
  <c r="J26" i="10"/>
  <c r="M26" i="10"/>
  <c r="P26" i="10"/>
  <c r="R26" i="10"/>
  <c r="S26" i="10"/>
  <c r="A27" i="10"/>
  <c r="B27" i="10"/>
  <c r="C27" i="10"/>
  <c r="D27" i="10"/>
  <c r="E27" i="10"/>
  <c r="F27" i="10"/>
  <c r="G27" i="10"/>
  <c r="H27" i="10"/>
  <c r="I27" i="10"/>
  <c r="J27" i="10"/>
  <c r="M27" i="10"/>
  <c r="P27" i="10"/>
  <c r="R27" i="10"/>
  <c r="S27" i="10"/>
  <c r="A28" i="10"/>
  <c r="B28" i="10"/>
  <c r="C28" i="10"/>
  <c r="D28" i="10"/>
  <c r="E28" i="10"/>
  <c r="F28" i="10"/>
  <c r="G28" i="10"/>
  <c r="H28" i="10"/>
  <c r="I28" i="10"/>
  <c r="J28" i="10"/>
  <c r="M28" i="10"/>
  <c r="P28" i="10"/>
  <c r="R28" i="10"/>
  <c r="S28" i="10"/>
  <c r="A29" i="10"/>
  <c r="B29" i="10"/>
  <c r="C29" i="10"/>
  <c r="D29" i="10"/>
  <c r="E29" i="10"/>
  <c r="F29" i="10"/>
  <c r="G29" i="10"/>
  <c r="H29" i="10"/>
  <c r="I29" i="10"/>
  <c r="J29" i="10"/>
  <c r="M29" i="10"/>
  <c r="P29" i="10"/>
  <c r="R29" i="10"/>
  <c r="S29" i="10"/>
  <c r="A30" i="10"/>
  <c r="B30" i="10"/>
  <c r="C30" i="10"/>
  <c r="D30" i="10"/>
  <c r="E30" i="10"/>
  <c r="F30" i="10"/>
  <c r="G30" i="10"/>
  <c r="H30" i="10"/>
  <c r="I30" i="10"/>
  <c r="J30" i="10"/>
  <c r="M30" i="10"/>
  <c r="P30" i="10"/>
  <c r="R30" i="10"/>
  <c r="S30" i="10"/>
  <c r="A31" i="10"/>
  <c r="B31" i="10"/>
  <c r="C31" i="10"/>
  <c r="D31" i="10"/>
  <c r="E31" i="10"/>
  <c r="F31" i="10"/>
  <c r="G31" i="10"/>
  <c r="H31" i="10"/>
  <c r="I31" i="10"/>
  <c r="J31" i="10"/>
  <c r="M31" i="10"/>
  <c r="P31" i="10"/>
  <c r="R31" i="10"/>
  <c r="S31" i="10"/>
  <c r="A32" i="10"/>
  <c r="B32" i="10"/>
  <c r="C32" i="10"/>
  <c r="D32" i="10"/>
  <c r="E32" i="10"/>
  <c r="F32" i="10"/>
  <c r="G32" i="10"/>
  <c r="H32" i="10"/>
  <c r="I32" i="10"/>
  <c r="J32" i="10"/>
  <c r="M32" i="10"/>
  <c r="P32" i="10"/>
  <c r="R32" i="10"/>
  <c r="S32" i="10"/>
  <c r="A33" i="10"/>
  <c r="B33" i="10"/>
  <c r="C33" i="10"/>
  <c r="D33" i="10"/>
  <c r="E33" i="10"/>
  <c r="F33" i="10"/>
  <c r="G33" i="10"/>
  <c r="H33" i="10"/>
  <c r="I33" i="10"/>
  <c r="J33" i="10"/>
  <c r="M33" i="10"/>
  <c r="P33" i="10"/>
  <c r="R33" i="10"/>
  <c r="S33" i="10"/>
  <c r="A34" i="10"/>
  <c r="B34" i="10"/>
  <c r="C34" i="10"/>
  <c r="D34" i="10"/>
  <c r="E34" i="10"/>
  <c r="F34" i="10"/>
  <c r="G34" i="10"/>
  <c r="H34" i="10"/>
  <c r="I34" i="10"/>
  <c r="J34" i="10"/>
  <c r="M34" i="10"/>
  <c r="P34" i="10"/>
  <c r="R34" i="10"/>
  <c r="S34" i="10"/>
  <c r="A35" i="10"/>
  <c r="B35" i="10"/>
  <c r="C35" i="10"/>
  <c r="D35" i="10"/>
  <c r="E35" i="10"/>
  <c r="F35" i="10"/>
  <c r="G35" i="10"/>
  <c r="H35" i="10"/>
  <c r="I35" i="10"/>
  <c r="J35" i="10"/>
  <c r="M35" i="10"/>
  <c r="P35" i="10"/>
  <c r="R35" i="10"/>
  <c r="S35" i="10"/>
  <c r="A36" i="10"/>
  <c r="B36" i="10"/>
  <c r="C36" i="10"/>
  <c r="D36" i="10"/>
  <c r="E36" i="10"/>
  <c r="F36" i="10"/>
  <c r="G36" i="10"/>
  <c r="H36" i="10"/>
  <c r="I36" i="10"/>
  <c r="J36" i="10"/>
  <c r="M36" i="10"/>
  <c r="P36" i="10"/>
  <c r="R36" i="10"/>
  <c r="S36" i="10"/>
  <c r="A37" i="10"/>
  <c r="B37" i="10"/>
  <c r="C37" i="10"/>
  <c r="D37" i="10"/>
  <c r="E37" i="10"/>
  <c r="F37" i="10"/>
  <c r="G37" i="10"/>
  <c r="H37" i="10"/>
  <c r="I37" i="10"/>
  <c r="J37" i="10"/>
  <c r="M37" i="10"/>
  <c r="P37" i="10"/>
  <c r="R37" i="10"/>
  <c r="S37" i="10"/>
  <c r="A38" i="10"/>
  <c r="B38" i="10"/>
  <c r="C38" i="10"/>
  <c r="D38" i="10"/>
  <c r="E38" i="10"/>
  <c r="F38" i="10"/>
  <c r="G38" i="10"/>
  <c r="H38" i="10"/>
  <c r="I38" i="10"/>
  <c r="J38" i="10"/>
  <c r="M38" i="10"/>
  <c r="P38" i="10"/>
  <c r="R38" i="10"/>
  <c r="S38" i="10"/>
  <c r="A39" i="10"/>
  <c r="B39" i="10"/>
  <c r="C39" i="10"/>
  <c r="D39" i="10"/>
  <c r="E39" i="10"/>
  <c r="F39" i="10"/>
  <c r="G39" i="10"/>
  <c r="H39" i="10"/>
  <c r="I39" i="10"/>
  <c r="J39" i="10"/>
  <c r="M39" i="10"/>
  <c r="P39" i="10"/>
  <c r="R39" i="10"/>
  <c r="S39" i="10"/>
  <c r="A40" i="10"/>
  <c r="B40" i="10"/>
  <c r="C40" i="10"/>
  <c r="D40" i="10"/>
  <c r="E40" i="10"/>
  <c r="F40" i="10"/>
  <c r="G40" i="10"/>
  <c r="H40" i="10"/>
  <c r="I40" i="10"/>
  <c r="J40" i="10"/>
  <c r="M40" i="10"/>
  <c r="P40" i="10"/>
  <c r="R40" i="10"/>
  <c r="S40" i="10"/>
  <c r="A41" i="10"/>
  <c r="B41" i="10"/>
  <c r="C41" i="10"/>
  <c r="D41" i="10"/>
  <c r="E41" i="10"/>
  <c r="F41" i="10"/>
  <c r="G41" i="10"/>
  <c r="H41" i="10"/>
  <c r="I41" i="10"/>
  <c r="J41" i="10"/>
  <c r="M41" i="10"/>
  <c r="P41" i="10"/>
  <c r="R41" i="10"/>
  <c r="S41" i="10"/>
  <c r="A42" i="10"/>
  <c r="B42" i="10"/>
  <c r="C42" i="10"/>
  <c r="D42" i="10"/>
  <c r="E42" i="10"/>
  <c r="F42" i="10"/>
  <c r="G42" i="10"/>
  <c r="H42" i="10"/>
  <c r="I42" i="10"/>
  <c r="J42" i="10"/>
  <c r="M42" i="10"/>
  <c r="P42" i="10"/>
  <c r="R42" i="10"/>
  <c r="S42" i="10"/>
  <c r="A43" i="10"/>
  <c r="B43" i="10"/>
  <c r="C43" i="10"/>
  <c r="D43" i="10"/>
  <c r="E43" i="10"/>
  <c r="F43" i="10"/>
  <c r="G43" i="10"/>
  <c r="H43" i="10"/>
  <c r="I43" i="10"/>
  <c r="J43" i="10"/>
  <c r="M43" i="10"/>
  <c r="P43" i="10"/>
  <c r="R43" i="10"/>
  <c r="S43" i="10"/>
  <c r="A44" i="10"/>
  <c r="B44" i="10"/>
  <c r="C44" i="10"/>
  <c r="D44" i="10"/>
  <c r="E44" i="10"/>
  <c r="F44" i="10"/>
  <c r="G44" i="10"/>
  <c r="H44" i="10"/>
  <c r="I44" i="10"/>
  <c r="J44" i="10"/>
  <c r="M44" i="10"/>
  <c r="P44" i="10"/>
  <c r="R44" i="10"/>
  <c r="S44" i="10"/>
  <c r="A45" i="10"/>
  <c r="B45" i="10"/>
  <c r="C45" i="10"/>
  <c r="D45" i="10"/>
  <c r="E45" i="10"/>
  <c r="F45" i="10"/>
  <c r="G45" i="10"/>
  <c r="H45" i="10"/>
  <c r="I45" i="10"/>
  <c r="J45" i="10"/>
  <c r="M45" i="10"/>
  <c r="P45" i="10"/>
  <c r="R45" i="10"/>
  <c r="S45" i="10"/>
  <c r="A46" i="10"/>
  <c r="B46" i="10"/>
  <c r="C46" i="10"/>
  <c r="D46" i="10"/>
  <c r="E46" i="10"/>
  <c r="F46" i="10"/>
  <c r="G46" i="10"/>
  <c r="H46" i="10"/>
  <c r="I46" i="10"/>
  <c r="J46" i="10"/>
  <c r="M46" i="10"/>
  <c r="P46" i="10"/>
  <c r="R46" i="10"/>
  <c r="S46" i="10"/>
  <c r="A47" i="10"/>
  <c r="B47" i="10"/>
  <c r="C47" i="10"/>
  <c r="D47" i="10"/>
  <c r="E47" i="10"/>
  <c r="F47" i="10"/>
  <c r="G47" i="10"/>
  <c r="H47" i="10"/>
  <c r="I47" i="10"/>
  <c r="J47" i="10"/>
  <c r="M47" i="10"/>
  <c r="P47" i="10"/>
  <c r="R47" i="10"/>
  <c r="S47" i="10"/>
  <c r="A48" i="10"/>
  <c r="B48" i="10"/>
  <c r="C48" i="10"/>
  <c r="D48" i="10"/>
  <c r="E48" i="10"/>
  <c r="F48" i="10"/>
  <c r="G48" i="10"/>
  <c r="H48" i="10"/>
  <c r="I48" i="10"/>
  <c r="J48" i="10"/>
  <c r="M48" i="10"/>
  <c r="P48" i="10"/>
  <c r="R48" i="10"/>
  <c r="S48" i="10"/>
  <c r="A49" i="10"/>
  <c r="B49" i="10"/>
  <c r="C49" i="10"/>
  <c r="D49" i="10"/>
  <c r="E49" i="10"/>
  <c r="F49" i="10"/>
  <c r="G49" i="10"/>
  <c r="H49" i="10"/>
  <c r="I49" i="10"/>
  <c r="J49" i="10"/>
  <c r="M49" i="10"/>
  <c r="P49" i="10"/>
  <c r="R49" i="10"/>
  <c r="S49" i="10"/>
  <c r="A50" i="10"/>
  <c r="B50" i="10"/>
  <c r="C50" i="10"/>
  <c r="D50" i="10"/>
  <c r="E50" i="10"/>
  <c r="F50" i="10"/>
  <c r="G50" i="10"/>
  <c r="H50" i="10"/>
  <c r="I50" i="10"/>
  <c r="J50" i="10"/>
  <c r="M50" i="10"/>
  <c r="P50" i="10"/>
  <c r="R50" i="10"/>
  <c r="S50" i="10"/>
  <c r="A51" i="10"/>
  <c r="B51" i="10"/>
  <c r="C51" i="10"/>
  <c r="D51" i="10"/>
  <c r="E51" i="10"/>
  <c r="F51" i="10"/>
  <c r="G51" i="10"/>
  <c r="H51" i="10"/>
  <c r="I51" i="10"/>
  <c r="J51" i="10"/>
  <c r="M51" i="10"/>
  <c r="P51" i="10"/>
  <c r="R51" i="10"/>
  <c r="S51" i="10"/>
  <c r="A52" i="10"/>
  <c r="B52" i="10"/>
  <c r="C52" i="10"/>
  <c r="D52" i="10"/>
  <c r="E52" i="10"/>
  <c r="F52" i="10"/>
  <c r="G52" i="10"/>
  <c r="H52" i="10"/>
  <c r="I52" i="10"/>
  <c r="J52" i="10"/>
  <c r="M52" i="10"/>
  <c r="P52" i="10"/>
  <c r="R52" i="10"/>
  <c r="S52" i="10"/>
  <c r="A53" i="10"/>
  <c r="B53" i="10"/>
  <c r="C53" i="10"/>
  <c r="D53" i="10"/>
  <c r="E53" i="10"/>
  <c r="F53" i="10"/>
  <c r="G53" i="10"/>
  <c r="H53" i="10"/>
  <c r="I53" i="10"/>
  <c r="J53" i="10"/>
  <c r="M53" i="10"/>
  <c r="P53" i="10"/>
  <c r="R53" i="10"/>
  <c r="S53" i="10"/>
  <c r="A54" i="10"/>
  <c r="B54" i="10"/>
  <c r="C54" i="10"/>
  <c r="D54" i="10"/>
  <c r="E54" i="10"/>
  <c r="F54" i="10"/>
  <c r="G54" i="10"/>
  <c r="H54" i="10"/>
  <c r="I54" i="10"/>
  <c r="J54" i="10"/>
  <c r="M54" i="10"/>
  <c r="P54" i="10"/>
  <c r="R54" i="10"/>
  <c r="S54" i="10"/>
  <c r="A55" i="10"/>
  <c r="B55" i="10"/>
  <c r="C55" i="10"/>
  <c r="D55" i="10"/>
  <c r="E55" i="10"/>
  <c r="F55" i="10"/>
  <c r="G55" i="10"/>
  <c r="H55" i="10"/>
  <c r="I55" i="10"/>
  <c r="J55" i="10"/>
  <c r="M55" i="10"/>
  <c r="P55" i="10"/>
  <c r="R55" i="10"/>
  <c r="S55" i="10"/>
  <c r="A56" i="10"/>
  <c r="B56" i="10"/>
  <c r="C56" i="10"/>
  <c r="D56" i="10"/>
  <c r="E56" i="10"/>
  <c r="F56" i="10"/>
  <c r="G56" i="10"/>
  <c r="H56" i="10"/>
  <c r="I56" i="10"/>
  <c r="J56" i="10"/>
  <c r="M56" i="10"/>
  <c r="P56" i="10"/>
  <c r="R56" i="10"/>
  <c r="S56" i="10"/>
  <c r="A57" i="10"/>
  <c r="B57" i="10"/>
  <c r="C57" i="10"/>
  <c r="D57" i="10"/>
  <c r="E57" i="10"/>
  <c r="F57" i="10"/>
  <c r="G57" i="10"/>
  <c r="H57" i="10"/>
  <c r="I57" i="10"/>
  <c r="J57" i="10"/>
  <c r="M57" i="10"/>
  <c r="P57" i="10"/>
  <c r="R57" i="10"/>
  <c r="S57" i="10"/>
  <c r="A58" i="10"/>
  <c r="B58" i="10"/>
  <c r="C58" i="10"/>
  <c r="D58" i="10"/>
  <c r="E58" i="10"/>
  <c r="F58" i="10"/>
  <c r="G58" i="10"/>
  <c r="H58" i="10"/>
  <c r="I58" i="10"/>
  <c r="J58" i="10"/>
  <c r="M58" i="10"/>
  <c r="P58" i="10"/>
  <c r="R58" i="10"/>
  <c r="S58" i="10"/>
  <c r="A59" i="10"/>
  <c r="B59" i="10"/>
  <c r="C59" i="10"/>
  <c r="D59" i="10"/>
  <c r="E59" i="10"/>
  <c r="F59" i="10"/>
  <c r="G59" i="10"/>
  <c r="H59" i="10"/>
  <c r="I59" i="10"/>
  <c r="J59" i="10"/>
  <c r="M59" i="10"/>
  <c r="P59" i="10"/>
  <c r="R59" i="10"/>
  <c r="S59" i="10"/>
  <c r="A60" i="10"/>
  <c r="B60" i="10"/>
  <c r="C60" i="10"/>
  <c r="D60" i="10"/>
  <c r="E60" i="10"/>
  <c r="F60" i="10"/>
  <c r="G60" i="10"/>
  <c r="H60" i="10"/>
  <c r="I60" i="10"/>
  <c r="J60" i="10"/>
  <c r="M60" i="10"/>
  <c r="P60" i="10"/>
  <c r="R60" i="10"/>
  <c r="S60" i="10"/>
  <c r="A61" i="10"/>
  <c r="B61" i="10"/>
  <c r="C61" i="10"/>
  <c r="D61" i="10"/>
  <c r="E61" i="10"/>
  <c r="F61" i="10"/>
  <c r="G61" i="10"/>
  <c r="H61" i="10"/>
  <c r="I61" i="10"/>
  <c r="J61" i="10"/>
  <c r="M61" i="10"/>
  <c r="P61" i="10"/>
  <c r="R61" i="10"/>
  <c r="S61" i="10"/>
  <c r="A62" i="10"/>
  <c r="B62" i="10"/>
  <c r="C62" i="10"/>
  <c r="D62" i="10"/>
  <c r="E62" i="10"/>
  <c r="F62" i="10"/>
  <c r="G62" i="10"/>
  <c r="H62" i="10"/>
  <c r="I62" i="10"/>
  <c r="J62" i="10"/>
  <c r="M62" i="10"/>
  <c r="P62" i="10"/>
  <c r="R62" i="10"/>
  <c r="S62" i="10"/>
  <c r="A63" i="10"/>
  <c r="B63" i="10"/>
  <c r="C63" i="10"/>
  <c r="D63" i="10"/>
  <c r="E63" i="10"/>
  <c r="F63" i="10"/>
  <c r="G63" i="10"/>
  <c r="H63" i="10"/>
  <c r="I63" i="10"/>
  <c r="J63" i="10"/>
  <c r="M63" i="10"/>
  <c r="P63" i="10"/>
  <c r="R63" i="10"/>
  <c r="S63" i="10"/>
  <c r="A64" i="10"/>
  <c r="B64" i="10"/>
  <c r="C64" i="10"/>
  <c r="D64" i="10"/>
  <c r="E64" i="10"/>
  <c r="F64" i="10"/>
  <c r="G64" i="10"/>
  <c r="H64" i="10"/>
  <c r="I64" i="10"/>
  <c r="J64" i="10"/>
  <c r="M64" i="10"/>
  <c r="P64" i="10"/>
  <c r="R64" i="10"/>
  <c r="S64" i="10"/>
  <c r="A65" i="10"/>
  <c r="B65" i="10"/>
  <c r="C65" i="10"/>
  <c r="D65" i="10"/>
  <c r="E65" i="10"/>
  <c r="F65" i="10"/>
  <c r="G65" i="10"/>
  <c r="H65" i="10"/>
  <c r="I65" i="10"/>
  <c r="J65" i="10"/>
  <c r="M65" i="10"/>
  <c r="P65" i="10"/>
  <c r="R65" i="10"/>
  <c r="S65" i="10"/>
  <c r="A66" i="10"/>
  <c r="B66" i="10"/>
  <c r="C66" i="10"/>
  <c r="D66" i="10"/>
  <c r="E66" i="10"/>
  <c r="F66" i="10"/>
  <c r="G66" i="10"/>
  <c r="H66" i="10"/>
  <c r="I66" i="10"/>
  <c r="J66" i="10"/>
  <c r="M66" i="10"/>
  <c r="P66" i="10"/>
  <c r="R66" i="10"/>
  <c r="S66" i="10"/>
  <c r="A67" i="10"/>
  <c r="B67" i="10"/>
  <c r="C67" i="10"/>
  <c r="D67" i="10"/>
  <c r="E67" i="10"/>
  <c r="F67" i="10"/>
  <c r="G67" i="10"/>
  <c r="H67" i="10"/>
  <c r="I67" i="10"/>
  <c r="J67" i="10"/>
  <c r="M67" i="10"/>
  <c r="P67" i="10"/>
  <c r="R67" i="10"/>
  <c r="S67" i="10"/>
  <c r="A7" i="10"/>
  <c r="B7" i="10"/>
  <c r="C7" i="10"/>
  <c r="D7" i="10"/>
  <c r="E7" i="10"/>
  <c r="F7" i="10"/>
  <c r="G7" i="10"/>
  <c r="H7" i="10"/>
  <c r="I7" i="10"/>
  <c r="J7" i="10"/>
  <c r="P7" i="10"/>
  <c r="R7" i="10"/>
  <c r="S7" i="10"/>
  <c r="B2" i="15" l="1"/>
  <c r="C2" i="15"/>
  <c r="D2" i="15"/>
  <c r="E2" i="15"/>
  <c r="F2" i="15"/>
  <c r="G2" i="15"/>
  <c r="H2" i="15"/>
  <c r="I2" i="15"/>
  <c r="J2" i="15"/>
  <c r="B3" i="15"/>
  <c r="C3" i="15"/>
  <c r="D3" i="15"/>
  <c r="E3" i="15"/>
  <c r="F3" i="15"/>
  <c r="G3" i="15"/>
  <c r="H3" i="15"/>
  <c r="I3" i="15"/>
  <c r="J3" i="15"/>
  <c r="B4" i="15"/>
  <c r="C4" i="15"/>
  <c r="D4" i="15"/>
  <c r="E4" i="15"/>
  <c r="F4" i="15"/>
  <c r="G4" i="15"/>
  <c r="H4" i="15"/>
  <c r="I4" i="15"/>
  <c r="J4" i="15"/>
  <c r="B5" i="15"/>
  <c r="C5" i="15"/>
  <c r="D5" i="15"/>
  <c r="E5" i="15"/>
  <c r="F5" i="15"/>
  <c r="G5" i="15"/>
  <c r="H5" i="15"/>
  <c r="I5" i="15"/>
  <c r="J5" i="15"/>
  <c r="B6" i="15"/>
  <c r="C6" i="15"/>
  <c r="D6" i="15"/>
  <c r="E6" i="15"/>
  <c r="F6" i="15"/>
  <c r="G6" i="15"/>
  <c r="H6" i="15"/>
  <c r="I6" i="15"/>
  <c r="J6" i="15"/>
  <c r="B7" i="15"/>
  <c r="C7" i="15"/>
  <c r="D7" i="15"/>
  <c r="E7" i="15"/>
  <c r="F7" i="15"/>
  <c r="G7" i="15"/>
  <c r="H7" i="15"/>
  <c r="I7" i="15"/>
  <c r="J7" i="15"/>
  <c r="B8" i="15"/>
  <c r="C8" i="15"/>
  <c r="D8" i="15"/>
  <c r="E8" i="15"/>
  <c r="F8" i="15"/>
  <c r="G8" i="15"/>
  <c r="H8" i="15"/>
  <c r="I8" i="15"/>
  <c r="J8" i="15"/>
  <c r="B9" i="15"/>
  <c r="C9" i="15"/>
  <c r="D9" i="15"/>
  <c r="E9" i="15"/>
  <c r="F9" i="15"/>
  <c r="G9" i="15"/>
  <c r="H9" i="15"/>
  <c r="I9" i="15"/>
  <c r="J9" i="15"/>
  <c r="B10" i="15"/>
  <c r="C10" i="15"/>
  <c r="D10" i="15"/>
  <c r="E10" i="15"/>
  <c r="F10" i="15"/>
  <c r="G10" i="15"/>
  <c r="H10" i="15"/>
  <c r="I10" i="15"/>
  <c r="J10" i="15"/>
  <c r="B11" i="15"/>
  <c r="C11" i="15"/>
  <c r="D11" i="15"/>
  <c r="E11" i="15"/>
  <c r="F11" i="15"/>
  <c r="G11" i="15"/>
  <c r="H11" i="15"/>
  <c r="I11" i="15"/>
  <c r="J11" i="15"/>
  <c r="B12" i="15"/>
  <c r="C12" i="15"/>
  <c r="D12" i="15"/>
  <c r="E12" i="15"/>
  <c r="F12" i="15"/>
  <c r="G12" i="15"/>
  <c r="H12" i="15"/>
  <c r="I12" i="15"/>
  <c r="J12" i="15"/>
  <c r="B13" i="15"/>
  <c r="C13" i="15"/>
  <c r="D13" i="15"/>
  <c r="E13" i="15"/>
  <c r="F13" i="15"/>
  <c r="G13" i="15"/>
  <c r="H13" i="15"/>
  <c r="I13" i="15"/>
  <c r="J13" i="15"/>
  <c r="B14" i="15"/>
  <c r="C14" i="15"/>
  <c r="D14" i="15"/>
  <c r="E14" i="15"/>
  <c r="F14" i="15"/>
  <c r="G14" i="15"/>
  <c r="H14" i="15"/>
  <c r="I14" i="15"/>
  <c r="J14" i="15"/>
  <c r="B15" i="15"/>
  <c r="C15" i="15"/>
  <c r="D15" i="15"/>
  <c r="E15" i="15"/>
  <c r="F15" i="15"/>
  <c r="G15" i="15"/>
  <c r="H15" i="15"/>
  <c r="I15" i="15"/>
  <c r="J15" i="15"/>
  <c r="B16" i="15"/>
  <c r="C16" i="15"/>
  <c r="D16" i="15"/>
  <c r="E16" i="15"/>
  <c r="F16" i="15"/>
  <c r="G16" i="15"/>
  <c r="H16" i="15"/>
  <c r="I16" i="15"/>
  <c r="J16" i="15"/>
  <c r="B17" i="15"/>
  <c r="C17" i="15"/>
  <c r="D17" i="15"/>
  <c r="E17" i="15"/>
  <c r="F17" i="15"/>
  <c r="G17" i="15"/>
  <c r="H17" i="15"/>
  <c r="I17" i="15"/>
  <c r="J17" i="15"/>
  <c r="B18" i="15"/>
  <c r="C18" i="15"/>
  <c r="D18" i="15"/>
  <c r="E18" i="15"/>
  <c r="F18" i="15"/>
  <c r="G18" i="15"/>
  <c r="H18" i="15"/>
  <c r="I18" i="15"/>
  <c r="J18" i="15"/>
  <c r="B19" i="15"/>
  <c r="C19" i="15"/>
  <c r="D19" i="15"/>
  <c r="E19" i="15"/>
  <c r="F19" i="15"/>
  <c r="G19" i="15"/>
  <c r="H19" i="15"/>
  <c r="I19" i="15"/>
  <c r="J19" i="15"/>
  <c r="B20" i="15"/>
  <c r="C20" i="15"/>
  <c r="D20" i="15"/>
  <c r="E20" i="15"/>
  <c r="F20" i="15"/>
  <c r="G20" i="15"/>
  <c r="H20" i="15"/>
  <c r="I20" i="15"/>
  <c r="J20" i="15"/>
  <c r="B21" i="15"/>
  <c r="C21" i="15"/>
  <c r="D21" i="15"/>
  <c r="E21" i="15"/>
  <c r="F21" i="15"/>
  <c r="G21" i="15"/>
  <c r="H21" i="15"/>
  <c r="I21" i="15"/>
  <c r="J21" i="15"/>
  <c r="B22" i="15"/>
  <c r="C22" i="15"/>
  <c r="D22" i="15"/>
  <c r="E22" i="15"/>
  <c r="F22" i="15"/>
  <c r="G22" i="15"/>
  <c r="H22" i="15"/>
  <c r="I22" i="15"/>
  <c r="J22" i="15"/>
  <c r="B23" i="15"/>
  <c r="C23" i="15"/>
  <c r="D23" i="15"/>
  <c r="E23" i="15"/>
  <c r="F23" i="15"/>
  <c r="G23" i="15"/>
  <c r="H23" i="15"/>
  <c r="I23" i="15"/>
  <c r="J23" i="15"/>
  <c r="B24" i="15"/>
  <c r="C24" i="15"/>
  <c r="D24" i="15"/>
  <c r="E24" i="15"/>
  <c r="F24" i="15"/>
  <c r="G24" i="15"/>
  <c r="H24" i="15"/>
  <c r="I24" i="15"/>
  <c r="J24" i="15"/>
  <c r="B25" i="15"/>
  <c r="C25" i="15"/>
  <c r="D25" i="15"/>
  <c r="E25" i="15"/>
  <c r="F25" i="15"/>
  <c r="G25" i="15"/>
  <c r="H25" i="15"/>
  <c r="I25" i="15"/>
  <c r="J25" i="15"/>
  <c r="B26" i="15"/>
  <c r="C26" i="15"/>
  <c r="D26" i="15"/>
  <c r="E26" i="15"/>
  <c r="F26" i="15"/>
  <c r="G26" i="15"/>
  <c r="H26" i="15"/>
  <c r="I26" i="15"/>
  <c r="J26" i="15"/>
  <c r="B27" i="15"/>
  <c r="C27" i="15"/>
  <c r="D27" i="15"/>
  <c r="E27" i="15"/>
  <c r="F27" i="15"/>
  <c r="G27" i="15"/>
  <c r="H27" i="15"/>
  <c r="I27" i="15"/>
  <c r="J27" i="15"/>
  <c r="B28" i="15"/>
  <c r="C28" i="15"/>
  <c r="D28" i="15"/>
  <c r="E28" i="15"/>
  <c r="F28" i="15"/>
  <c r="G28" i="15"/>
  <c r="H28" i="15"/>
  <c r="I28" i="15"/>
  <c r="J28" i="15"/>
  <c r="B29" i="15"/>
  <c r="C29" i="15"/>
  <c r="D29" i="15"/>
  <c r="E29" i="15"/>
  <c r="F29" i="15"/>
  <c r="G29" i="15"/>
  <c r="H29" i="15"/>
  <c r="I29" i="15"/>
  <c r="J29" i="15"/>
  <c r="B30" i="15"/>
  <c r="C30" i="15"/>
  <c r="D30" i="15"/>
  <c r="E30" i="15"/>
  <c r="F30" i="15"/>
  <c r="G30" i="15"/>
  <c r="H30" i="15"/>
  <c r="I30" i="15"/>
  <c r="J30" i="15"/>
  <c r="B31" i="15"/>
  <c r="C31" i="15"/>
  <c r="D31" i="15"/>
  <c r="E31" i="15"/>
  <c r="F31" i="15"/>
  <c r="G31" i="15"/>
  <c r="H31" i="15"/>
  <c r="I31" i="15"/>
  <c r="J31" i="15"/>
  <c r="B32" i="15"/>
  <c r="C32" i="15"/>
  <c r="D32" i="15"/>
  <c r="E32" i="15"/>
  <c r="F32" i="15"/>
  <c r="G32" i="15"/>
  <c r="H32" i="15"/>
  <c r="I32" i="15"/>
  <c r="J32" i="15"/>
  <c r="B33" i="15"/>
  <c r="C33" i="15"/>
  <c r="D33" i="15"/>
  <c r="E33" i="15"/>
  <c r="F33" i="15"/>
  <c r="G33" i="15"/>
  <c r="H33" i="15"/>
  <c r="I33" i="15"/>
  <c r="J33" i="15"/>
  <c r="B34" i="15"/>
  <c r="C34" i="15"/>
  <c r="D34" i="15"/>
  <c r="E34" i="15"/>
  <c r="F34" i="15"/>
  <c r="G34" i="15"/>
  <c r="H34" i="15"/>
  <c r="I34" i="15"/>
  <c r="J34" i="15"/>
  <c r="B35" i="15"/>
  <c r="C35" i="15"/>
  <c r="D35" i="15"/>
  <c r="E35" i="15"/>
  <c r="F35" i="15"/>
  <c r="G35" i="15"/>
  <c r="H35" i="15"/>
  <c r="I35" i="15"/>
  <c r="J35" i="15"/>
  <c r="B36" i="15"/>
  <c r="C36" i="15"/>
  <c r="D36" i="15"/>
  <c r="E36" i="15"/>
  <c r="F36" i="15"/>
  <c r="G36" i="15"/>
  <c r="H36" i="15"/>
  <c r="I36" i="15"/>
  <c r="J36" i="15"/>
  <c r="B37" i="15"/>
  <c r="C37" i="15"/>
  <c r="D37" i="15"/>
  <c r="E37" i="15"/>
  <c r="F37" i="15"/>
  <c r="G37" i="15"/>
  <c r="H37" i="15"/>
  <c r="I37" i="15"/>
  <c r="J37" i="15"/>
  <c r="B38" i="15"/>
  <c r="C38" i="15"/>
  <c r="D38" i="15"/>
  <c r="E38" i="15"/>
  <c r="F38" i="15"/>
  <c r="G38" i="15"/>
  <c r="H38" i="15"/>
  <c r="I38" i="15"/>
  <c r="J38" i="15"/>
  <c r="B39" i="15"/>
  <c r="C39" i="15"/>
  <c r="D39" i="15"/>
  <c r="E39" i="15"/>
  <c r="F39" i="15"/>
  <c r="G39" i="15"/>
  <c r="H39" i="15"/>
  <c r="I39" i="15"/>
  <c r="J39" i="15"/>
  <c r="B40" i="15"/>
  <c r="C40" i="15"/>
  <c r="D40" i="15"/>
  <c r="E40" i="15"/>
  <c r="F40" i="15"/>
  <c r="G40" i="15"/>
  <c r="H40" i="15"/>
  <c r="I40" i="15"/>
  <c r="J40" i="15"/>
  <c r="B41" i="15"/>
  <c r="C41" i="15"/>
  <c r="D41" i="15"/>
  <c r="E41" i="15"/>
  <c r="F41" i="15"/>
  <c r="G41" i="15"/>
  <c r="H41" i="15"/>
  <c r="I41" i="15"/>
  <c r="J41" i="15"/>
  <c r="B42" i="15"/>
  <c r="C42" i="15"/>
  <c r="D42" i="15"/>
  <c r="E42" i="15"/>
  <c r="F42" i="15"/>
  <c r="G42" i="15"/>
  <c r="H42" i="15"/>
  <c r="I42" i="15"/>
  <c r="J42" i="15"/>
  <c r="B43" i="15"/>
  <c r="C43" i="15"/>
  <c r="D43" i="15"/>
  <c r="E43" i="15"/>
  <c r="F43" i="15"/>
  <c r="G43" i="15"/>
  <c r="H43" i="15"/>
  <c r="I43" i="15"/>
  <c r="J43" i="15"/>
  <c r="B44" i="15"/>
  <c r="C44" i="15"/>
  <c r="D44" i="15"/>
  <c r="E44" i="15"/>
  <c r="F44" i="15"/>
  <c r="G44" i="15"/>
  <c r="H44" i="15"/>
  <c r="I44" i="15"/>
  <c r="J44" i="15"/>
  <c r="B45" i="15"/>
  <c r="C45" i="15"/>
  <c r="D45" i="15"/>
  <c r="E45" i="15"/>
  <c r="F45" i="15"/>
  <c r="G45" i="15"/>
  <c r="H45" i="15"/>
  <c r="I45" i="15"/>
  <c r="J45" i="15"/>
  <c r="B46" i="15"/>
  <c r="C46" i="15"/>
  <c r="D46" i="15"/>
  <c r="E46" i="15"/>
  <c r="F46" i="15"/>
  <c r="G46" i="15"/>
  <c r="H46" i="15"/>
  <c r="I46" i="15"/>
  <c r="J46" i="15"/>
  <c r="B47" i="15"/>
  <c r="C47" i="15"/>
  <c r="D47" i="15"/>
  <c r="E47" i="15"/>
  <c r="F47" i="15"/>
  <c r="G47" i="15"/>
  <c r="H47" i="15"/>
  <c r="I47" i="15"/>
  <c r="J47" i="15"/>
  <c r="B48" i="15"/>
  <c r="C48" i="15"/>
  <c r="D48" i="15"/>
  <c r="E48" i="15"/>
  <c r="F48" i="15"/>
  <c r="G48" i="15"/>
  <c r="H48" i="15"/>
  <c r="I48" i="15"/>
  <c r="J48" i="15"/>
  <c r="B49" i="15"/>
  <c r="C49" i="15"/>
  <c r="D49" i="15"/>
  <c r="E49" i="15"/>
  <c r="F49" i="15"/>
  <c r="G49" i="15"/>
  <c r="H49" i="15"/>
  <c r="I49" i="15"/>
  <c r="J49" i="15"/>
  <c r="B50" i="15"/>
  <c r="C50" i="15"/>
  <c r="D50" i="15"/>
  <c r="E50" i="15"/>
  <c r="F50" i="15"/>
  <c r="G50" i="15"/>
  <c r="H50" i="15"/>
  <c r="I50" i="15"/>
  <c r="J50" i="15"/>
  <c r="B51" i="15"/>
  <c r="C51" i="15"/>
  <c r="D51" i="15"/>
  <c r="E51" i="15"/>
  <c r="F51" i="15"/>
  <c r="G51" i="15"/>
  <c r="H51" i="15"/>
  <c r="I51" i="15"/>
  <c r="J51" i="15"/>
  <c r="B52" i="15"/>
  <c r="C52" i="15"/>
  <c r="D52" i="15"/>
  <c r="E52" i="15"/>
  <c r="F52" i="15"/>
  <c r="G52" i="15"/>
  <c r="H52" i="15"/>
  <c r="I52" i="15"/>
  <c r="J52" i="15"/>
  <c r="B53" i="15"/>
  <c r="C53" i="15"/>
  <c r="D53" i="15"/>
  <c r="E53" i="15"/>
  <c r="F53" i="15"/>
  <c r="G53" i="15"/>
  <c r="H53" i="15"/>
  <c r="I53" i="15"/>
  <c r="J53" i="15"/>
  <c r="B54" i="15"/>
  <c r="C54" i="15"/>
  <c r="D54" i="15"/>
  <c r="E54" i="15"/>
  <c r="F54" i="15"/>
  <c r="G54" i="15"/>
  <c r="H54" i="15"/>
  <c r="I54" i="15"/>
  <c r="J54" i="15"/>
  <c r="B55" i="15"/>
  <c r="C55" i="15"/>
  <c r="D55" i="15"/>
  <c r="E55" i="15"/>
  <c r="F55" i="15"/>
  <c r="G55" i="15"/>
  <c r="H55" i="15"/>
  <c r="I55" i="15"/>
  <c r="J55" i="15"/>
  <c r="B56" i="15"/>
  <c r="C56" i="15"/>
  <c r="D56" i="15"/>
  <c r="E56" i="15"/>
  <c r="F56" i="15"/>
  <c r="G56" i="15"/>
  <c r="H56" i="15"/>
  <c r="I56" i="15"/>
  <c r="J56" i="15"/>
  <c r="B57" i="15"/>
  <c r="C57" i="15"/>
  <c r="D57" i="15"/>
  <c r="E57" i="15"/>
  <c r="F57" i="15"/>
  <c r="G57" i="15"/>
  <c r="H57" i="15"/>
  <c r="I57" i="15"/>
  <c r="J57" i="15"/>
  <c r="B58" i="15"/>
  <c r="C58" i="15"/>
  <c r="D58" i="15"/>
  <c r="E58" i="15"/>
  <c r="F58" i="15"/>
  <c r="G58" i="15"/>
  <c r="H58" i="15"/>
  <c r="I58" i="15"/>
  <c r="J58" i="15"/>
  <c r="B59" i="15"/>
  <c r="C59" i="15"/>
  <c r="D59" i="15"/>
  <c r="E59" i="15"/>
  <c r="F59" i="15"/>
  <c r="G59" i="15"/>
  <c r="H59" i="15"/>
  <c r="I59" i="15"/>
  <c r="J59" i="15"/>
  <c r="B60" i="15"/>
  <c r="C60" i="15"/>
  <c r="D60" i="15"/>
  <c r="E60" i="15"/>
  <c r="F60" i="15"/>
  <c r="G60" i="15"/>
  <c r="H60" i="15"/>
  <c r="I60" i="15"/>
  <c r="J60" i="15"/>
  <c r="B61" i="15"/>
  <c r="C61" i="15"/>
  <c r="D61" i="15"/>
  <c r="E61" i="15"/>
  <c r="F61" i="15"/>
  <c r="G61" i="15"/>
  <c r="H61" i="15"/>
  <c r="I61" i="15"/>
  <c r="J61" i="15"/>
  <c r="B62" i="15"/>
  <c r="C62" i="15"/>
  <c r="D62" i="15"/>
  <c r="E62" i="15"/>
  <c r="F62" i="15"/>
  <c r="G62" i="15"/>
  <c r="H62" i="15"/>
  <c r="I62" i="15"/>
  <c r="J62" i="15"/>
  <c r="A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C489" i="17" l="1"/>
  <c r="B489" i="17"/>
  <c r="A489" i="17"/>
  <c r="C488" i="17"/>
  <c r="B488" i="17"/>
  <c r="A488" i="17"/>
  <c r="C487" i="17"/>
  <c r="B487" i="17"/>
  <c r="A487" i="17"/>
  <c r="C486" i="17"/>
  <c r="B486" i="17"/>
  <c r="A486" i="17"/>
  <c r="C485" i="17"/>
  <c r="B485" i="17"/>
  <c r="A485" i="17"/>
  <c r="C484" i="17"/>
  <c r="B484" i="17"/>
  <c r="A484" i="17"/>
  <c r="C483" i="17"/>
  <c r="B483" i="17"/>
  <c r="A483" i="17"/>
  <c r="C482" i="17"/>
  <c r="B482" i="17"/>
  <c r="A482" i="17"/>
  <c r="C481" i="17"/>
  <c r="B481" i="17"/>
  <c r="A481" i="17"/>
  <c r="C480" i="17"/>
  <c r="B480" i="17"/>
  <c r="A480" i="17"/>
  <c r="C479" i="17"/>
  <c r="B479" i="17"/>
  <c r="A479" i="17"/>
  <c r="C478" i="17"/>
  <c r="B478" i="17"/>
  <c r="A478" i="17"/>
  <c r="C477" i="17"/>
  <c r="B477" i="17"/>
  <c r="A477" i="17"/>
  <c r="C476" i="17"/>
  <c r="B476" i="17"/>
  <c r="A476" i="17"/>
  <c r="C475" i="17"/>
  <c r="B475" i="17"/>
  <c r="A475" i="17"/>
  <c r="C474" i="17"/>
  <c r="B474" i="17"/>
  <c r="A474" i="17"/>
  <c r="B473" i="17"/>
  <c r="A473" i="17"/>
  <c r="C472" i="17"/>
  <c r="B472" i="17"/>
  <c r="A472" i="17"/>
  <c r="B471" i="17"/>
  <c r="A471" i="17"/>
  <c r="C470" i="17"/>
  <c r="B470" i="17"/>
  <c r="A470" i="17"/>
  <c r="C469" i="17"/>
  <c r="B469" i="17"/>
  <c r="A469" i="17"/>
  <c r="C468" i="17"/>
  <c r="B468" i="17"/>
  <c r="A468" i="17"/>
  <c r="C467" i="17"/>
  <c r="B467" i="17"/>
  <c r="A467" i="17"/>
  <c r="C466" i="17"/>
  <c r="B466" i="17"/>
  <c r="A466" i="17"/>
  <c r="C465" i="17"/>
  <c r="B465" i="17"/>
  <c r="A465" i="17"/>
  <c r="C464" i="17"/>
  <c r="B464" i="17"/>
  <c r="A464" i="17"/>
  <c r="C463" i="17"/>
  <c r="B463" i="17"/>
  <c r="A463" i="17"/>
  <c r="C462" i="17"/>
  <c r="B462" i="17"/>
  <c r="A462" i="17"/>
  <c r="C461" i="17"/>
  <c r="B461" i="17"/>
  <c r="A461" i="17"/>
  <c r="C460" i="17"/>
  <c r="B460" i="17"/>
  <c r="A460" i="17"/>
  <c r="C459" i="17"/>
  <c r="B459" i="17"/>
  <c r="A459" i="17"/>
  <c r="C458" i="17"/>
  <c r="B458" i="17"/>
  <c r="A458" i="17"/>
  <c r="C457" i="17"/>
  <c r="B457" i="17"/>
  <c r="A457" i="17"/>
  <c r="B456" i="17"/>
  <c r="A456" i="17"/>
  <c r="C455" i="17"/>
  <c r="B455" i="17"/>
  <c r="A455" i="17"/>
  <c r="B454" i="17"/>
  <c r="A454" i="17"/>
  <c r="B453" i="17"/>
  <c r="A453" i="17"/>
  <c r="B452" i="17"/>
  <c r="A452" i="17"/>
  <c r="B451" i="17"/>
  <c r="A451" i="17"/>
  <c r="C450" i="17"/>
  <c r="B450" i="17"/>
  <c r="A450" i="17"/>
  <c r="C449" i="17"/>
  <c r="B449" i="17"/>
  <c r="A449" i="17"/>
  <c r="C448" i="17"/>
  <c r="B448" i="17"/>
  <c r="A448" i="17"/>
  <c r="C447" i="17"/>
  <c r="B447" i="17"/>
  <c r="A447" i="17"/>
  <c r="C446" i="17"/>
  <c r="B446" i="17"/>
  <c r="A446" i="17"/>
  <c r="C445" i="17"/>
  <c r="B445" i="17"/>
  <c r="A445" i="17"/>
  <c r="C444" i="17"/>
  <c r="B444" i="17"/>
  <c r="A444" i="17"/>
  <c r="C443" i="17"/>
  <c r="B443" i="17"/>
  <c r="A443" i="17"/>
  <c r="B442" i="17"/>
  <c r="A442" i="17"/>
  <c r="B441" i="17"/>
  <c r="A441" i="17"/>
  <c r="B440" i="17"/>
  <c r="A440" i="17"/>
  <c r="C439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C432" i="17"/>
  <c r="B432" i="17"/>
  <c r="A432" i="17"/>
  <c r="C431" i="17"/>
  <c r="B431" i="17"/>
  <c r="A431" i="17"/>
  <c r="C430" i="17"/>
  <c r="B430" i="17"/>
  <c r="A430" i="17"/>
  <c r="C429" i="17"/>
  <c r="B429" i="17"/>
  <c r="A429" i="17"/>
  <c r="C428" i="17"/>
  <c r="B428" i="17"/>
  <c r="A428" i="17"/>
  <c r="C427" i="17"/>
  <c r="B427" i="17"/>
  <c r="A427" i="17"/>
  <c r="C426" i="17"/>
  <c r="B426" i="17"/>
  <c r="A426" i="17"/>
  <c r="C425" i="17"/>
  <c r="B425" i="17"/>
  <c r="A425" i="17"/>
  <c r="C424" i="17"/>
  <c r="B424" i="17"/>
  <c r="A424" i="17"/>
  <c r="C423" i="17"/>
  <c r="B423" i="17"/>
  <c r="A423" i="17"/>
  <c r="C422" i="17"/>
  <c r="B422" i="17"/>
  <c r="A422" i="17"/>
  <c r="C421" i="17"/>
  <c r="B421" i="17"/>
  <c r="A421" i="17"/>
  <c r="C420" i="17"/>
  <c r="B420" i="17"/>
  <c r="A420" i="17"/>
  <c r="C419" i="17"/>
  <c r="B419" i="17"/>
  <c r="A419" i="17"/>
  <c r="C418" i="17"/>
  <c r="B418" i="17"/>
  <c r="A418" i="17"/>
  <c r="C417" i="17"/>
  <c r="B417" i="17"/>
  <c r="A417" i="17"/>
  <c r="C416" i="17"/>
  <c r="B416" i="17"/>
  <c r="A416" i="17"/>
  <c r="C415" i="17"/>
  <c r="B415" i="17"/>
  <c r="A415" i="17"/>
  <c r="C414" i="17"/>
  <c r="B414" i="17"/>
  <c r="A414" i="17"/>
  <c r="C413" i="17"/>
  <c r="B413" i="17"/>
  <c r="A413" i="17"/>
  <c r="B412" i="17"/>
  <c r="A412" i="17"/>
  <c r="C411" i="17"/>
  <c r="B411" i="17"/>
  <c r="A411" i="17"/>
  <c r="B410" i="17"/>
  <c r="A410" i="17"/>
  <c r="C409" i="17"/>
  <c r="B409" i="17"/>
  <c r="A409" i="17"/>
  <c r="C408" i="17"/>
  <c r="B408" i="17"/>
  <c r="A408" i="17"/>
  <c r="C407" i="17"/>
  <c r="B407" i="17"/>
  <c r="A407" i="17"/>
  <c r="C406" i="17"/>
  <c r="B406" i="17"/>
  <c r="A406" i="17"/>
  <c r="C405" i="17"/>
  <c r="B405" i="17"/>
  <c r="A405" i="17"/>
  <c r="C404" i="17"/>
  <c r="B404" i="17"/>
  <c r="A404" i="17"/>
  <c r="C403" i="17"/>
  <c r="B403" i="17"/>
  <c r="A403" i="17"/>
  <c r="C402" i="17"/>
  <c r="B402" i="17"/>
  <c r="A402" i="17"/>
  <c r="C401" i="17"/>
  <c r="B401" i="17"/>
  <c r="A401" i="17"/>
  <c r="C400" i="17"/>
  <c r="B400" i="17"/>
  <c r="A400" i="17"/>
  <c r="C399" i="17"/>
  <c r="B399" i="17"/>
  <c r="A399" i="17"/>
  <c r="C398" i="17"/>
  <c r="B398" i="17"/>
  <c r="A398" i="17"/>
  <c r="C397" i="17"/>
  <c r="B397" i="17"/>
  <c r="A397" i="17"/>
  <c r="C396" i="17"/>
  <c r="B396" i="17"/>
  <c r="A396" i="17"/>
  <c r="B395" i="17"/>
  <c r="A395" i="17"/>
  <c r="C394" i="17"/>
  <c r="B394" i="17"/>
  <c r="A394" i="17"/>
  <c r="B393" i="17"/>
  <c r="A393" i="17"/>
  <c r="B392" i="17"/>
  <c r="A392" i="17"/>
  <c r="B391" i="17"/>
  <c r="A391" i="17"/>
  <c r="B390" i="17"/>
  <c r="A390" i="17"/>
  <c r="C389" i="17"/>
  <c r="B389" i="17"/>
  <c r="A389" i="17"/>
  <c r="C388" i="17"/>
  <c r="B388" i="17"/>
  <c r="A388" i="17"/>
  <c r="C387" i="17"/>
  <c r="B387" i="17"/>
  <c r="A387" i="17"/>
  <c r="C386" i="17"/>
  <c r="B386" i="17"/>
  <c r="A386" i="17"/>
  <c r="C385" i="17"/>
  <c r="B385" i="17"/>
  <c r="A385" i="17"/>
  <c r="C384" i="17"/>
  <c r="B384" i="17"/>
  <c r="A384" i="17"/>
  <c r="C383" i="17"/>
  <c r="B383" i="17"/>
  <c r="A383" i="17"/>
  <c r="C382" i="17"/>
  <c r="B382" i="17"/>
  <c r="A382" i="17"/>
  <c r="B381" i="17"/>
  <c r="A381" i="17"/>
  <c r="B380" i="17"/>
  <c r="A380" i="17"/>
  <c r="B379" i="17"/>
  <c r="A379" i="17"/>
  <c r="C378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C371" i="17"/>
  <c r="B371" i="17"/>
  <c r="A371" i="17"/>
  <c r="C370" i="17"/>
  <c r="B370" i="17"/>
  <c r="A370" i="17"/>
  <c r="C369" i="17"/>
  <c r="B369" i="17"/>
  <c r="A369" i="17"/>
  <c r="C368" i="17"/>
  <c r="B368" i="17"/>
  <c r="A368" i="17"/>
  <c r="C367" i="17"/>
  <c r="B367" i="17"/>
  <c r="A367" i="17"/>
  <c r="C366" i="17"/>
  <c r="B366" i="17"/>
  <c r="A366" i="17"/>
  <c r="C365" i="17"/>
  <c r="B365" i="17"/>
  <c r="A365" i="17"/>
  <c r="C364" i="17"/>
  <c r="B364" i="17"/>
  <c r="A364" i="17"/>
  <c r="C363" i="17"/>
  <c r="B363" i="17"/>
  <c r="A363" i="17"/>
  <c r="C362" i="17"/>
  <c r="B362" i="17"/>
  <c r="A362" i="17"/>
  <c r="C361" i="17"/>
  <c r="B361" i="17"/>
  <c r="A361" i="17"/>
  <c r="C360" i="17"/>
  <c r="B360" i="17"/>
  <c r="A360" i="17"/>
  <c r="C359" i="17"/>
  <c r="B359" i="17"/>
  <c r="A359" i="17"/>
  <c r="C358" i="17"/>
  <c r="B358" i="17"/>
  <c r="A358" i="17"/>
  <c r="C357" i="17"/>
  <c r="B357" i="17"/>
  <c r="A357" i="17"/>
  <c r="C356" i="17"/>
  <c r="B356" i="17"/>
  <c r="A356" i="17"/>
  <c r="C355" i="17"/>
  <c r="B355" i="17"/>
  <c r="A355" i="17"/>
  <c r="C354" i="17"/>
  <c r="B354" i="17"/>
  <c r="A354" i="17"/>
  <c r="C353" i="17"/>
  <c r="B353" i="17"/>
  <c r="A353" i="17"/>
  <c r="C352" i="17"/>
  <c r="B352" i="17"/>
  <c r="A352" i="17"/>
  <c r="B351" i="17"/>
  <c r="A351" i="17"/>
  <c r="C350" i="17"/>
  <c r="B350" i="17"/>
  <c r="A350" i="17"/>
  <c r="B349" i="17"/>
  <c r="A349" i="17"/>
  <c r="C348" i="17"/>
  <c r="B348" i="17"/>
  <c r="A348" i="17"/>
  <c r="C347" i="17"/>
  <c r="B347" i="17"/>
  <c r="A347" i="17"/>
  <c r="C346" i="17"/>
  <c r="B346" i="17"/>
  <c r="A346" i="17"/>
  <c r="C345" i="17"/>
  <c r="B345" i="17"/>
  <c r="A345" i="17"/>
  <c r="C344" i="17"/>
  <c r="B344" i="17"/>
  <c r="A344" i="17"/>
  <c r="C343" i="17"/>
  <c r="B343" i="17"/>
  <c r="A343" i="17"/>
  <c r="C342" i="17"/>
  <c r="B342" i="17"/>
  <c r="A342" i="17"/>
  <c r="C341" i="17"/>
  <c r="B341" i="17"/>
  <c r="A341" i="17"/>
  <c r="C340" i="17"/>
  <c r="B340" i="17"/>
  <c r="A340" i="17"/>
  <c r="C339" i="17"/>
  <c r="B339" i="17"/>
  <c r="A339" i="17"/>
  <c r="C338" i="17"/>
  <c r="B338" i="17"/>
  <c r="A338" i="17"/>
  <c r="C337" i="17"/>
  <c r="B337" i="17"/>
  <c r="A337" i="17"/>
  <c r="C336" i="17"/>
  <c r="B336" i="17"/>
  <c r="A336" i="17"/>
  <c r="C335" i="17"/>
  <c r="B335" i="17"/>
  <c r="A335" i="17"/>
  <c r="B334" i="17"/>
  <c r="A334" i="17"/>
  <c r="C333" i="17"/>
  <c r="B333" i="17"/>
  <c r="A333" i="17"/>
  <c r="B332" i="17"/>
  <c r="A332" i="17"/>
  <c r="B331" i="17"/>
  <c r="A331" i="17"/>
  <c r="B330" i="17"/>
  <c r="A330" i="17"/>
  <c r="B329" i="17"/>
  <c r="A329" i="17"/>
  <c r="C328" i="17"/>
  <c r="B328" i="17"/>
  <c r="A328" i="17"/>
  <c r="C327" i="17"/>
  <c r="B327" i="17"/>
  <c r="A327" i="17"/>
  <c r="C326" i="17"/>
  <c r="B326" i="17"/>
  <c r="A326" i="17"/>
  <c r="C325" i="17"/>
  <c r="B325" i="17"/>
  <c r="A325" i="17"/>
  <c r="C324" i="17"/>
  <c r="B324" i="17"/>
  <c r="A324" i="17"/>
  <c r="C323" i="17"/>
  <c r="B323" i="17"/>
  <c r="A323" i="17"/>
  <c r="C322" i="17"/>
  <c r="B322" i="17"/>
  <c r="A322" i="17"/>
  <c r="C321" i="17"/>
  <c r="B321" i="17"/>
  <c r="A321" i="17"/>
  <c r="B320" i="17"/>
  <c r="A320" i="17"/>
  <c r="B319" i="17"/>
  <c r="A319" i="17"/>
  <c r="B318" i="17"/>
  <c r="A318" i="17"/>
  <c r="C317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C310" i="17"/>
  <c r="B310" i="17"/>
  <c r="A310" i="17"/>
  <c r="C309" i="17"/>
  <c r="B309" i="17"/>
  <c r="A309" i="17"/>
  <c r="C308" i="17"/>
  <c r="B308" i="17"/>
  <c r="A308" i="17"/>
  <c r="C307" i="17"/>
  <c r="B307" i="17"/>
  <c r="A307" i="17"/>
  <c r="C123" i="17"/>
  <c r="B123" i="17"/>
  <c r="A123" i="17"/>
  <c r="C122" i="17"/>
  <c r="B122" i="17"/>
  <c r="A122" i="17"/>
  <c r="C121" i="17"/>
  <c r="B121" i="17"/>
  <c r="A121" i="17"/>
  <c r="C120" i="17"/>
  <c r="B120" i="17"/>
  <c r="A120" i="17"/>
  <c r="C119" i="17"/>
  <c r="B119" i="17"/>
  <c r="A119" i="17"/>
  <c r="C118" i="17"/>
  <c r="B118" i="17"/>
  <c r="A118" i="17"/>
  <c r="C117" i="17"/>
  <c r="B117" i="17"/>
  <c r="A117" i="17"/>
  <c r="C116" i="17"/>
  <c r="B116" i="17"/>
  <c r="A116" i="17"/>
  <c r="C115" i="17"/>
  <c r="B115" i="17"/>
  <c r="A115" i="17"/>
  <c r="C114" i="17"/>
  <c r="B114" i="17"/>
  <c r="A114" i="17"/>
  <c r="C113" i="17"/>
  <c r="B113" i="17"/>
  <c r="A113" i="17"/>
  <c r="C112" i="17"/>
  <c r="B112" i="17"/>
  <c r="A112" i="17"/>
  <c r="C111" i="17"/>
  <c r="B111" i="17"/>
  <c r="A111" i="17"/>
  <c r="C110" i="17"/>
  <c r="B110" i="17"/>
  <c r="A110" i="17"/>
  <c r="C109" i="17"/>
  <c r="B109" i="17"/>
  <c r="A109" i="17"/>
  <c r="C108" i="17"/>
  <c r="B108" i="17"/>
  <c r="A108" i="17"/>
  <c r="B107" i="17"/>
  <c r="A107" i="17"/>
  <c r="C106" i="17"/>
  <c r="B106" i="17"/>
  <c r="A106" i="17"/>
  <c r="B105" i="17"/>
  <c r="A105" i="17"/>
  <c r="C104" i="17"/>
  <c r="B104" i="17"/>
  <c r="A104" i="17"/>
  <c r="C103" i="17"/>
  <c r="B103" i="17"/>
  <c r="A103" i="17"/>
  <c r="C102" i="17"/>
  <c r="B102" i="17"/>
  <c r="A102" i="17"/>
  <c r="C101" i="17"/>
  <c r="B101" i="17"/>
  <c r="A101" i="17"/>
  <c r="C100" i="17"/>
  <c r="B100" i="17"/>
  <c r="A100" i="17"/>
  <c r="C99" i="17"/>
  <c r="B99" i="17"/>
  <c r="A99" i="17"/>
  <c r="C98" i="17"/>
  <c r="B98" i="17"/>
  <c r="A98" i="17"/>
  <c r="C97" i="17"/>
  <c r="B97" i="17"/>
  <c r="A97" i="17"/>
  <c r="C96" i="17"/>
  <c r="B96" i="17"/>
  <c r="A96" i="17"/>
  <c r="C95" i="17"/>
  <c r="B95" i="17"/>
  <c r="A95" i="17"/>
  <c r="C94" i="17"/>
  <c r="B94" i="17"/>
  <c r="A94" i="17"/>
  <c r="C93" i="17"/>
  <c r="B93" i="17"/>
  <c r="A93" i="17"/>
  <c r="C92" i="17"/>
  <c r="B92" i="17"/>
  <c r="A92" i="17"/>
  <c r="C91" i="17"/>
  <c r="B91" i="17"/>
  <c r="A91" i="17"/>
  <c r="B90" i="17"/>
  <c r="A90" i="17"/>
  <c r="C89" i="17"/>
  <c r="B89" i="17"/>
  <c r="A89" i="17"/>
  <c r="B88" i="17"/>
  <c r="A88" i="17"/>
  <c r="B87" i="17"/>
  <c r="A87" i="17"/>
  <c r="C86" i="17"/>
  <c r="B86" i="17"/>
  <c r="A86" i="17"/>
  <c r="C85" i="17"/>
  <c r="B85" i="17"/>
  <c r="A85" i="17"/>
  <c r="C84" i="17"/>
  <c r="B84" i="17"/>
  <c r="A84" i="17"/>
  <c r="C83" i="17"/>
  <c r="B83" i="17"/>
  <c r="A83" i="17"/>
  <c r="C82" i="17"/>
  <c r="B82" i="17"/>
  <c r="A82" i="17"/>
  <c r="C81" i="17"/>
  <c r="B81" i="17"/>
  <c r="A81" i="17"/>
  <c r="C80" i="17"/>
  <c r="B80" i="17"/>
  <c r="A80" i="17"/>
  <c r="C79" i="17"/>
  <c r="B79" i="17"/>
  <c r="A79" i="17"/>
  <c r="C78" i="17"/>
  <c r="B78" i="17"/>
  <c r="A78" i="17"/>
  <c r="C77" i="17"/>
  <c r="B77" i="17"/>
  <c r="A77" i="17"/>
  <c r="B76" i="17"/>
  <c r="A76" i="17"/>
  <c r="B75" i="17"/>
  <c r="A75" i="17"/>
  <c r="B74" i="17"/>
  <c r="A74" i="17"/>
  <c r="C73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C66" i="17"/>
  <c r="B66" i="17"/>
  <c r="A66" i="17"/>
  <c r="C65" i="17"/>
  <c r="B65" i="17"/>
  <c r="A65" i="17"/>
  <c r="C64" i="17"/>
  <c r="B64" i="17"/>
  <c r="A64" i="17"/>
  <c r="C63" i="17"/>
  <c r="B63" i="17"/>
  <c r="A63" i="17"/>
  <c r="C306" i="17"/>
  <c r="B306" i="17"/>
  <c r="A306" i="17"/>
  <c r="C305" i="17"/>
  <c r="B305" i="17"/>
  <c r="A305" i="17"/>
  <c r="C304" i="17"/>
  <c r="B304" i="17"/>
  <c r="A304" i="17"/>
  <c r="C303" i="17"/>
  <c r="B303" i="17"/>
  <c r="A303" i="17"/>
  <c r="C302" i="17"/>
  <c r="B302" i="17"/>
  <c r="A302" i="17"/>
  <c r="C301" i="17"/>
  <c r="B301" i="17"/>
  <c r="A301" i="17"/>
  <c r="C300" i="17"/>
  <c r="B300" i="17"/>
  <c r="A300" i="17"/>
  <c r="C299" i="17"/>
  <c r="B299" i="17"/>
  <c r="A299" i="17"/>
  <c r="C298" i="17"/>
  <c r="B298" i="17"/>
  <c r="A298" i="17"/>
  <c r="C297" i="17"/>
  <c r="B297" i="17"/>
  <c r="A297" i="17"/>
  <c r="C296" i="17"/>
  <c r="B296" i="17"/>
  <c r="A296" i="17"/>
  <c r="C295" i="17"/>
  <c r="B295" i="17"/>
  <c r="A295" i="17"/>
  <c r="C294" i="17"/>
  <c r="B294" i="17"/>
  <c r="A294" i="17"/>
  <c r="C293" i="17"/>
  <c r="B293" i="17"/>
  <c r="A293" i="17"/>
  <c r="C292" i="17"/>
  <c r="B292" i="17"/>
  <c r="A292" i="17"/>
  <c r="C291" i="17"/>
  <c r="B291" i="17"/>
  <c r="A291" i="17"/>
  <c r="B290" i="17"/>
  <c r="A290" i="17"/>
  <c r="C289" i="17"/>
  <c r="B289" i="17"/>
  <c r="A289" i="17"/>
  <c r="B288" i="17"/>
  <c r="A288" i="17"/>
  <c r="C287" i="17"/>
  <c r="B287" i="17"/>
  <c r="A287" i="17"/>
  <c r="C286" i="17"/>
  <c r="B286" i="17"/>
  <c r="A286" i="17"/>
  <c r="C285" i="17"/>
  <c r="B285" i="17"/>
  <c r="A285" i="17"/>
  <c r="C284" i="17"/>
  <c r="B284" i="17"/>
  <c r="A284" i="17"/>
  <c r="C283" i="17"/>
  <c r="B283" i="17"/>
  <c r="A283" i="17"/>
  <c r="C282" i="17"/>
  <c r="B282" i="17"/>
  <c r="A282" i="17"/>
  <c r="C281" i="17"/>
  <c r="B281" i="17"/>
  <c r="A281" i="17"/>
  <c r="C280" i="17"/>
  <c r="B280" i="17"/>
  <c r="A280" i="17"/>
  <c r="C279" i="17"/>
  <c r="B279" i="17"/>
  <c r="A279" i="17"/>
  <c r="C278" i="17"/>
  <c r="B278" i="17"/>
  <c r="A278" i="17"/>
  <c r="C277" i="17"/>
  <c r="B277" i="17"/>
  <c r="A277" i="17"/>
  <c r="C276" i="17"/>
  <c r="B276" i="17"/>
  <c r="A276" i="17"/>
  <c r="C275" i="17"/>
  <c r="B275" i="17"/>
  <c r="A275" i="17"/>
  <c r="C274" i="17"/>
  <c r="B274" i="17"/>
  <c r="A274" i="17"/>
  <c r="B273" i="17"/>
  <c r="A273" i="17"/>
  <c r="C272" i="17"/>
  <c r="B272" i="17"/>
  <c r="A272" i="17"/>
  <c r="B271" i="17"/>
  <c r="A271" i="17"/>
  <c r="B270" i="17"/>
  <c r="A270" i="17"/>
  <c r="B269" i="17"/>
  <c r="A269" i="17"/>
  <c r="B268" i="17"/>
  <c r="A268" i="17"/>
  <c r="C267" i="17"/>
  <c r="B267" i="17"/>
  <c r="A267" i="17"/>
  <c r="C266" i="17"/>
  <c r="B266" i="17"/>
  <c r="A266" i="17"/>
  <c r="C265" i="17"/>
  <c r="B265" i="17"/>
  <c r="A265" i="17"/>
  <c r="C264" i="17"/>
  <c r="B264" i="17"/>
  <c r="A264" i="17"/>
  <c r="C263" i="17"/>
  <c r="B263" i="17"/>
  <c r="A263" i="17"/>
  <c r="C262" i="17"/>
  <c r="B262" i="17"/>
  <c r="A262" i="17"/>
  <c r="C261" i="17"/>
  <c r="B261" i="17"/>
  <c r="A261" i="17"/>
  <c r="C260" i="17"/>
  <c r="B260" i="17"/>
  <c r="A260" i="17"/>
  <c r="B259" i="17"/>
  <c r="A259" i="17"/>
  <c r="B258" i="17"/>
  <c r="A258" i="17"/>
  <c r="B257" i="17"/>
  <c r="A257" i="17"/>
  <c r="C256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C249" i="17"/>
  <c r="B249" i="17"/>
  <c r="A249" i="17"/>
  <c r="C248" i="17"/>
  <c r="B248" i="17"/>
  <c r="A248" i="17"/>
  <c r="C247" i="17"/>
  <c r="B247" i="17"/>
  <c r="A247" i="17"/>
  <c r="C246" i="17"/>
  <c r="B246" i="17"/>
  <c r="A246" i="17"/>
  <c r="C245" i="17"/>
  <c r="B245" i="17"/>
  <c r="A245" i="17"/>
  <c r="C244" i="17"/>
  <c r="B244" i="17"/>
  <c r="A244" i="17"/>
  <c r="C243" i="17"/>
  <c r="B243" i="17"/>
  <c r="A243" i="17"/>
  <c r="C242" i="17"/>
  <c r="B242" i="17"/>
  <c r="A242" i="17"/>
  <c r="C241" i="17"/>
  <c r="B241" i="17"/>
  <c r="A241" i="17"/>
  <c r="C240" i="17"/>
  <c r="B240" i="17"/>
  <c r="A240" i="17"/>
  <c r="C239" i="17"/>
  <c r="B239" i="17"/>
  <c r="A239" i="17"/>
  <c r="C238" i="17"/>
  <c r="B238" i="17"/>
  <c r="A238" i="17"/>
  <c r="C237" i="17"/>
  <c r="B237" i="17"/>
  <c r="A237" i="17"/>
  <c r="C236" i="17"/>
  <c r="B236" i="17"/>
  <c r="A236" i="17"/>
  <c r="C235" i="17"/>
  <c r="B235" i="17"/>
  <c r="A235" i="17"/>
  <c r="C234" i="17"/>
  <c r="B234" i="17"/>
  <c r="A234" i="17"/>
  <c r="C233" i="17"/>
  <c r="B233" i="17"/>
  <c r="A233" i="17"/>
  <c r="C232" i="17"/>
  <c r="B232" i="17"/>
  <c r="A232" i="17"/>
  <c r="C231" i="17"/>
  <c r="B231" i="17"/>
  <c r="A231" i="17"/>
  <c r="C230" i="17"/>
  <c r="B230" i="17"/>
  <c r="A230" i="17"/>
  <c r="B229" i="17"/>
  <c r="A229" i="17"/>
  <c r="C228" i="17"/>
  <c r="B228" i="17"/>
  <c r="A228" i="17"/>
  <c r="B227" i="17"/>
  <c r="A227" i="17"/>
  <c r="C226" i="17"/>
  <c r="B226" i="17"/>
  <c r="A226" i="17"/>
  <c r="C225" i="17"/>
  <c r="B225" i="17"/>
  <c r="A225" i="17"/>
  <c r="C224" i="17"/>
  <c r="B224" i="17"/>
  <c r="A224" i="17"/>
  <c r="C223" i="17"/>
  <c r="B223" i="17"/>
  <c r="A223" i="17"/>
  <c r="C222" i="17"/>
  <c r="B222" i="17"/>
  <c r="A222" i="17"/>
  <c r="C221" i="17"/>
  <c r="B221" i="17"/>
  <c r="A221" i="17"/>
  <c r="C220" i="17"/>
  <c r="B220" i="17"/>
  <c r="A220" i="17"/>
  <c r="C219" i="17"/>
  <c r="B219" i="17"/>
  <c r="A219" i="17"/>
  <c r="C218" i="17"/>
  <c r="B218" i="17"/>
  <c r="A218" i="17"/>
  <c r="C217" i="17"/>
  <c r="B217" i="17"/>
  <c r="A217" i="17"/>
  <c r="C216" i="17"/>
  <c r="B216" i="17"/>
  <c r="A216" i="17"/>
  <c r="C215" i="17"/>
  <c r="B215" i="17"/>
  <c r="A215" i="17"/>
  <c r="C214" i="17"/>
  <c r="B214" i="17"/>
  <c r="A214" i="17"/>
  <c r="C213" i="17"/>
  <c r="B213" i="17"/>
  <c r="A213" i="17"/>
  <c r="B212" i="17"/>
  <c r="A212" i="17"/>
  <c r="C211" i="17"/>
  <c r="B211" i="17"/>
  <c r="A211" i="17"/>
  <c r="B210" i="17"/>
  <c r="A210" i="17"/>
  <c r="B209" i="17"/>
  <c r="A209" i="17"/>
  <c r="B208" i="17"/>
  <c r="A208" i="17"/>
  <c r="B207" i="17"/>
  <c r="A207" i="17"/>
  <c r="C206" i="17"/>
  <c r="B206" i="17"/>
  <c r="A206" i="17"/>
  <c r="C205" i="17"/>
  <c r="B205" i="17"/>
  <c r="A205" i="17"/>
  <c r="C204" i="17"/>
  <c r="B204" i="17"/>
  <c r="A204" i="17"/>
  <c r="C203" i="17"/>
  <c r="B203" i="17"/>
  <c r="A203" i="17"/>
  <c r="C202" i="17"/>
  <c r="B202" i="17"/>
  <c r="A202" i="17"/>
  <c r="C201" i="17"/>
  <c r="B201" i="17"/>
  <c r="A201" i="17"/>
  <c r="C200" i="17"/>
  <c r="B200" i="17"/>
  <c r="A200" i="17"/>
  <c r="C199" i="17"/>
  <c r="B199" i="17"/>
  <c r="A199" i="17"/>
  <c r="B198" i="17"/>
  <c r="A198" i="17"/>
  <c r="B197" i="17"/>
  <c r="A197" i="17"/>
  <c r="B196" i="17"/>
  <c r="A196" i="17"/>
  <c r="C195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C188" i="17"/>
  <c r="B188" i="17"/>
  <c r="A188" i="17"/>
  <c r="C187" i="17"/>
  <c r="B187" i="17"/>
  <c r="A187" i="17"/>
  <c r="C186" i="17"/>
  <c r="B186" i="17"/>
  <c r="A186" i="17"/>
  <c r="C185" i="17"/>
  <c r="B185" i="17"/>
  <c r="A185" i="17"/>
  <c r="C184" i="17"/>
  <c r="B184" i="17"/>
  <c r="A184" i="17"/>
  <c r="C183" i="17"/>
  <c r="B183" i="17"/>
  <c r="A183" i="17"/>
  <c r="C182" i="17"/>
  <c r="B182" i="17"/>
  <c r="A182" i="17"/>
  <c r="C181" i="17"/>
  <c r="B181" i="17"/>
  <c r="A181" i="17"/>
  <c r="C180" i="17"/>
  <c r="B180" i="17"/>
  <c r="A180" i="17"/>
  <c r="C179" i="17"/>
  <c r="B179" i="17"/>
  <c r="A179" i="17"/>
  <c r="C178" i="17"/>
  <c r="B178" i="17"/>
  <c r="A178" i="17"/>
  <c r="C177" i="17"/>
  <c r="B177" i="17"/>
  <c r="A177" i="17"/>
  <c r="C176" i="17"/>
  <c r="B176" i="17"/>
  <c r="A176" i="17"/>
  <c r="C175" i="17"/>
  <c r="B175" i="17"/>
  <c r="A175" i="17"/>
  <c r="C174" i="17"/>
  <c r="B174" i="17"/>
  <c r="A174" i="17"/>
  <c r="C173" i="17"/>
  <c r="B173" i="17"/>
  <c r="A173" i="17"/>
  <c r="C172" i="17"/>
  <c r="B172" i="17"/>
  <c r="A172" i="17"/>
  <c r="C171" i="17"/>
  <c r="B171" i="17"/>
  <c r="A171" i="17"/>
  <c r="C170" i="17"/>
  <c r="B170" i="17"/>
  <c r="A170" i="17"/>
  <c r="C169" i="17"/>
  <c r="B169" i="17"/>
  <c r="A169" i="17"/>
  <c r="B168" i="17"/>
  <c r="A168" i="17"/>
  <c r="C167" i="17"/>
  <c r="B167" i="17"/>
  <c r="A167" i="17"/>
  <c r="B166" i="17"/>
  <c r="A166" i="17"/>
  <c r="C165" i="17"/>
  <c r="B165" i="17"/>
  <c r="A165" i="17"/>
  <c r="C164" i="17"/>
  <c r="B164" i="17"/>
  <c r="A164" i="17"/>
  <c r="C163" i="17"/>
  <c r="B163" i="17"/>
  <c r="A163" i="17"/>
  <c r="C162" i="17"/>
  <c r="B162" i="17"/>
  <c r="A162" i="17"/>
  <c r="C161" i="17"/>
  <c r="B161" i="17"/>
  <c r="A161" i="17"/>
  <c r="C160" i="17"/>
  <c r="B160" i="17"/>
  <c r="A160" i="17"/>
  <c r="C159" i="17"/>
  <c r="B159" i="17"/>
  <c r="A159" i="17"/>
  <c r="C158" i="17"/>
  <c r="B158" i="17"/>
  <c r="A158" i="17"/>
  <c r="C157" i="17"/>
  <c r="B157" i="17"/>
  <c r="A157" i="17"/>
  <c r="C156" i="17"/>
  <c r="B156" i="17"/>
  <c r="A156" i="17"/>
  <c r="C155" i="17"/>
  <c r="B155" i="17"/>
  <c r="A155" i="17"/>
  <c r="C154" i="17"/>
  <c r="B154" i="17"/>
  <c r="A154" i="17"/>
  <c r="C153" i="17"/>
  <c r="B153" i="17"/>
  <c r="A153" i="17"/>
  <c r="C152" i="17"/>
  <c r="B152" i="17"/>
  <c r="A152" i="17"/>
  <c r="B151" i="17"/>
  <c r="A151" i="17"/>
  <c r="C150" i="17"/>
  <c r="B150" i="17"/>
  <c r="A150" i="17"/>
  <c r="B149" i="17"/>
  <c r="A149" i="17"/>
  <c r="B148" i="17"/>
  <c r="A148" i="17"/>
  <c r="B147" i="17"/>
  <c r="A147" i="17"/>
  <c r="B146" i="17"/>
  <c r="A146" i="17"/>
  <c r="C145" i="17"/>
  <c r="B145" i="17"/>
  <c r="A145" i="17"/>
  <c r="C144" i="17"/>
  <c r="B144" i="17"/>
  <c r="A144" i="17"/>
  <c r="C143" i="17"/>
  <c r="B143" i="17"/>
  <c r="A143" i="17"/>
  <c r="C142" i="17"/>
  <c r="B142" i="17"/>
  <c r="A142" i="17"/>
  <c r="C141" i="17"/>
  <c r="B141" i="17"/>
  <c r="A141" i="17"/>
  <c r="C140" i="17"/>
  <c r="B140" i="17"/>
  <c r="A140" i="17"/>
  <c r="C139" i="17"/>
  <c r="B139" i="17"/>
  <c r="A139" i="17"/>
  <c r="C138" i="17"/>
  <c r="B138" i="17"/>
  <c r="A138" i="17"/>
  <c r="B137" i="17"/>
  <c r="A137" i="17"/>
  <c r="B136" i="17"/>
  <c r="A136" i="17"/>
  <c r="B135" i="17"/>
  <c r="A135" i="17"/>
  <c r="C134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C127" i="17"/>
  <c r="B127" i="17"/>
  <c r="A127" i="17"/>
  <c r="C126" i="17"/>
  <c r="B126" i="17"/>
  <c r="A126" i="17"/>
  <c r="C125" i="17"/>
  <c r="B125" i="17"/>
  <c r="A125" i="17"/>
  <c r="C124" i="17"/>
  <c r="B124" i="17"/>
  <c r="A124" i="17"/>
  <c r="A3" i="17"/>
  <c r="A4" i="17"/>
  <c r="A5" i="17"/>
  <c r="A6" i="17"/>
  <c r="A7" i="17"/>
  <c r="A9" i="17"/>
  <c r="A13" i="17"/>
  <c r="A12" i="17"/>
  <c r="A10" i="17"/>
  <c r="A11" i="17"/>
  <c r="A14" i="17"/>
  <c r="A15" i="17"/>
  <c r="A8" i="17"/>
  <c r="A17" i="17"/>
  <c r="A21" i="17"/>
  <c r="A20" i="17"/>
  <c r="A18" i="17"/>
  <c r="A19" i="17"/>
  <c r="A22" i="17"/>
  <c r="A23" i="17"/>
  <c r="A16" i="17"/>
  <c r="A26" i="17"/>
  <c r="A27" i="17"/>
  <c r="A24" i="17"/>
  <c r="A25" i="17"/>
  <c r="A28" i="17"/>
  <c r="A29" i="17"/>
  <c r="A31" i="17"/>
  <c r="A30" i="17"/>
  <c r="A32" i="17"/>
  <c r="A34" i="17"/>
  <c r="A33" i="17"/>
  <c r="A35" i="17"/>
  <c r="A37" i="17"/>
  <c r="A36" i="17"/>
  <c r="A39" i="17"/>
  <c r="A38" i="17"/>
  <c r="A40" i="17"/>
  <c r="A41" i="17"/>
  <c r="A42" i="17"/>
  <c r="A43" i="17"/>
  <c r="A44" i="17"/>
  <c r="A45" i="17"/>
  <c r="A46" i="17"/>
  <c r="A48" i="17"/>
  <c r="A47" i="17"/>
  <c r="A50" i="17"/>
  <c r="A49" i="17"/>
  <c r="A52" i="17"/>
  <c r="A51" i="17"/>
  <c r="A54" i="17"/>
  <c r="A53" i="17"/>
  <c r="A56" i="17"/>
  <c r="A55" i="17"/>
  <c r="A58" i="17"/>
  <c r="A57" i="17"/>
  <c r="A59" i="17"/>
  <c r="A60" i="17"/>
  <c r="A61" i="17"/>
  <c r="A62" i="17"/>
  <c r="A2" i="17"/>
  <c r="C62" i="17"/>
  <c r="C61" i="17"/>
  <c r="C60" i="17"/>
  <c r="C59" i="17"/>
  <c r="C57" i="17"/>
  <c r="C58" i="17"/>
  <c r="C55" i="17"/>
  <c r="C56" i="17"/>
  <c r="C53" i="17"/>
  <c r="C54" i="17"/>
  <c r="C51" i="17"/>
  <c r="C52" i="17"/>
  <c r="C49" i="17"/>
  <c r="C50" i="17"/>
  <c r="C47" i="17"/>
  <c r="C48" i="17"/>
  <c r="C46" i="17"/>
  <c r="C45" i="17"/>
  <c r="C44" i="17"/>
  <c r="C43" i="17"/>
  <c r="C42" i="17"/>
  <c r="C41" i="17"/>
  <c r="C40" i="17"/>
  <c r="C38" i="17"/>
  <c r="C39" i="17"/>
  <c r="C36" i="17"/>
  <c r="C37" i="17"/>
  <c r="C35" i="17"/>
  <c r="C33" i="17"/>
  <c r="C34" i="17"/>
  <c r="C32" i="17"/>
  <c r="C30" i="17"/>
  <c r="C31" i="17"/>
  <c r="C29" i="17"/>
  <c r="C28" i="17"/>
  <c r="C25" i="17"/>
  <c r="C24" i="17"/>
  <c r="C27" i="17"/>
  <c r="C26" i="17"/>
  <c r="C16" i="17"/>
  <c r="C23" i="17"/>
  <c r="C22" i="17"/>
  <c r="C19" i="17"/>
  <c r="C18" i="17"/>
  <c r="C20" i="17"/>
  <c r="C21" i="17"/>
  <c r="C17" i="17"/>
  <c r="C8" i="17"/>
  <c r="C15" i="17"/>
  <c r="C14" i="17"/>
  <c r="C11" i="17"/>
  <c r="C10" i="17"/>
  <c r="C12" i="17"/>
  <c r="C13" i="17"/>
  <c r="C9" i="17"/>
  <c r="C7" i="17"/>
  <c r="C6" i="17"/>
  <c r="C5" i="17"/>
  <c r="C4" i="17"/>
  <c r="C3" i="17"/>
  <c r="C2" i="17"/>
  <c r="B3" i="17"/>
  <c r="B4" i="17"/>
  <c r="B5" i="17"/>
  <c r="B6" i="17"/>
  <c r="B7" i="17"/>
  <c r="B9" i="17"/>
  <c r="B13" i="17"/>
  <c r="B12" i="17"/>
  <c r="B10" i="17"/>
  <c r="B11" i="17"/>
  <c r="B14" i="17"/>
  <c r="B15" i="17"/>
  <c r="B8" i="17"/>
  <c r="B17" i="17"/>
  <c r="B21" i="17"/>
  <c r="B20" i="17"/>
  <c r="B18" i="17"/>
  <c r="B19" i="17"/>
  <c r="B22" i="17"/>
  <c r="B23" i="17"/>
  <c r="B16" i="17"/>
  <c r="B26" i="17"/>
  <c r="B27" i="17"/>
  <c r="B24" i="17"/>
  <c r="B25" i="17"/>
  <c r="B28" i="17"/>
  <c r="B29" i="17"/>
  <c r="B31" i="17"/>
  <c r="B30" i="17"/>
  <c r="B32" i="17"/>
  <c r="B34" i="17"/>
  <c r="B33" i="17"/>
  <c r="B35" i="17"/>
  <c r="B37" i="17"/>
  <c r="B36" i="17"/>
  <c r="B39" i="17"/>
  <c r="B38" i="17"/>
  <c r="B40" i="17"/>
  <c r="B41" i="17"/>
  <c r="B42" i="17"/>
  <c r="B43" i="17"/>
  <c r="B44" i="17"/>
  <c r="B45" i="17"/>
  <c r="B46" i="17"/>
  <c r="B48" i="17"/>
  <c r="B47" i="17"/>
  <c r="B50" i="17"/>
  <c r="B49" i="17"/>
  <c r="B52" i="17"/>
  <c r="B51" i="17"/>
  <c r="B54" i="17"/>
  <c r="B53" i="17"/>
  <c r="B56" i="17"/>
  <c r="B55" i="17"/>
  <c r="B58" i="17"/>
  <c r="B57" i="17"/>
  <c r="B59" i="17"/>
  <c r="B60" i="17"/>
  <c r="B61" i="17"/>
  <c r="B62" i="17"/>
  <c r="B2" i="17"/>
  <c r="D245" i="17"/>
  <c r="H245" i="17"/>
  <c r="L245" i="17"/>
  <c r="N62" i="17"/>
  <c r="R62" i="17"/>
  <c r="U184" i="17"/>
  <c r="F2" i="17"/>
  <c r="G185" i="17"/>
  <c r="H124" i="17"/>
  <c r="J429" i="17"/>
  <c r="M2" i="17"/>
  <c r="P429" i="17"/>
  <c r="V124" i="17"/>
  <c r="E3" i="17"/>
  <c r="F125" i="17"/>
  <c r="H3" i="17"/>
  <c r="J125" i="17"/>
  <c r="L247" i="17"/>
  <c r="N125" i="17"/>
  <c r="P125" i="17"/>
  <c r="S125" i="17"/>
  <c r="T125" i="17"/>
  <c r="X125" i="17" s="1"/>
  <c r="E248" i="17"/>
  <c r="J309" i="17"/>
  <c r="K187" i="17"/>
  <c r="Q187" i="17"/>
  <c r="R4" i="17"/>
  <c r="S187" i="17"/>
  <c r="V4" i="17"/>
  <c r="E127" i="17"/>
  <c r="F127" i="17"/>
  <c r="G188" i="17"/>
  <c r="L5" i="17"/>
  <c r="M127" i="17"/>
  <c r="N127" i="17"/>
  <c r="O188" i="17"/>
  <c r="W188" i="17" s="1"/>
  <c r="R5" i="17"/>
  <c r="T310" i="17"/>
  <c r="X310" i="17" s="1"/>
  <c r="U66" i="17"/>
  <c r="V127" i="17"/>
  <c r="G372" i="17"/>
  <c r="J250" i="17"/>
  <c r="L6" i="17"/>
  <c r="O189" i="17"/>
  <c r="W189" i="17" s="1"/>
  <c r="P67" i="17"/>
  <c r="T128" i="17"/>
  <c r="V6" i="17"/>
  <c r="G129" i="17"/>
  <c r="H7" i="17"/>
  <c r="I190" i="17"/>
  <c r="J190" i="17"/>
  <c r="O68" i="17"/>
  <c r="W68" i="17" s="1"/>
  <c r="P129" i="17"/>
  <c r="R190" i="17"/>
  <c r="S251" i="17"/>
  <c r="T7" i="17"/>
  <c r="E375" i="17"/>
  <c r="H131" i="17"/>
  <c r="K253" i="17"/>
  <c r="N375" i="17"/>
  <c r="Q314" i="17"/>
  <c r="R131" i="17"/>
  <c r="S131" i="17"/>
  <c r="T192" i="17"/>
  <c r="X192" i="17" s="1"/>
  <c r="U9" i="17"/>
  <c r="G257" i="17"/>
  <c r="H135" i="17"/>
  <c r="J13" i="17"/>
  <c r="M13" i="17"/>
  <c r="O257" i="17"/>
  <c r="W257" i="17" s="1"/>
  <c r="P135" i="17"/>
  <c r="R257" i="17"/>
  <c r="S74" i="17"/>
  <c r="U196" i="17"/>
  <c r="G134" i="17"/>
  <c r="I195" i="17"/>
  <c r="J378" i="17"/>
  <c r="L134" i="17"/>
  <c r="M378" i="17"/>
  <c r="N195" i="17"/>
  <c r="O73" i="17"/>
  <c r="W73" i="17" s="1"/>
  <c r="P12" i="17"/>
  <c r="R439" i="17"/>
  <c r="S256" i="17"/>
  <c r="G10" i="17"/>
  <c r="I193" i="17"/>
  <c r="J254" i="17"/>
  <c r="L10" i="17"/>
  <c r="O132" i="17"/>
  <c r="W132" i="17" s="1"/>
  <c r="P132" i="17"/>
  <c r="Q193" i="17"/>
  <c r="R10" i="17"/>
  <c r="S10" i="17"/>
  <c r="E11" i="17"/>
  <c r="F255" i="17"/>
  <c r="G133" i="17"/>
  <c r="I72" i="17"/>
  <c r="J72" i="17"/>
  <c r="K133" i="17"/>
  <c r="L133" i="17"/>
  <c r="O133" i="17"/>
  <c r="W133" i="17" s="1"/>
  <c r="T194" i="17"/>
  <c r="X194" i="17" s="1"/>
  <c r="G14" i="17"/>
  <c r="H136" i="17"/>
  <c r="I197" i="17"/>
  <c r="J14" i="17"/>
  <c r="K258" i="17"/>
  <c r="L136" i="17"/>
  <c r="M14" i="17"/>
  <c r="O75" i="17"/>
  <c r="W75" i="17" s="1"/>
  <c r="P14" i="17"/>
  <c r="S258" i="17"/>
  <c r="T136" i="17"/>
  <c r="X136" i="17" s="1"/>
  <c r="L137" i="17"/>
  <c r="P137" i="17"/>
  <c r="Q381" i="17"/>
  <c r="R198" i="17"/>
  <c r="S15" i="17"/>
  <c r="F191" i="17"/>
  <c r="G8" i="17"/>
  <c r="H130" i="17"/>
  <c r="P130" i="17"/>
  <c r="T130" i="17"/>
  <c r="X130" i="17" s="1"/>
  <c r="F200" i="17"/>
  <c r="I383" i="17"/>
  <c r="L139" i="17"/>
  <c r="M17" i="17"/>
  <c r="O261" i="17"/>
  <c r="W261" i="17" s="1"/>
  <c r="S78" i="17"/>
  <c r="T139" i="17"/>
  <c r="U200" i="17"/>
  <c r="E143" i="17"/>
  <c r="F204" i="17"/>
  <c r="J204" i="17"/>
  <c r="L326" i="17"/>
  <c r="N204" i="17"/>
  <c r="O204" i="17"/>
  <c r="W204" i="17" s="1"/>
  <c r="P265" i="17"/>
  <c r="Q82" i="17"/>
  <c r="R204" i="17"/>
  <c r="T21" i="17"/>
  <c r="U21" i="17"/>
  <c r="E20" i="17"/>
  <c r="G325" i="17"/>
  <c r="J264" i="17"/>
  <c r="L264" i="17"/>
  <c r="M142" i="17"/>
  <c r="Q142" i="17"/>
  <c r="U81" i="17"/>
  <c r="H18" i="17"/>
  <c r="J201" i="17"/>
  <c r="K262" i="17"/>
  <c r="L18" i="17"/>
  <c r="S18" i="17"/>
  <c r="T140" i="17"/>
  <c r="E202" i="17"/>
  <c r="H80" i="17"/>
  <c r="I202" i="17"/>
  <c r="L141" i="17"/>
  <c r="N202" i="17"/>
  <c r="T324" i="17"/>
  <c r="U141" i="17"/>
  <c r="H327" i="17"/>
  <c r="I144" i="17"/>
  <c r="J22" i="17"/>
  <c r="M22" i="17"/>
  <c r="P22" i="17"/>
  <c r="Q144" i="17"/>
  <c r="R205" i="17"/>
  <c r="S205" i="17"/>
  <c r="V205" i="17"/>
  <c r="F145" i="17"/>
  <c r="I23" i="17"/>
  <c r="M145" i="17"/>
  <c r="N145" i="17"/>
  <c r="Q145" i="17"/>
  <c r="U145" i="17"/>
  <c r="J199" i="17"/>
  <c r="R199" i="17"/>
  <c r="S260" i="17"/>
  <c r="T138" i="17"/>
  <c r="H331" i="17"/>
  <c r="J148" i="17"/>
  <c r="K270" i="17"/>
  <c r="L209" i="17"/>
  <c r="P453" i="17"/>
  <c r="T148" i="17"/>
  <c r="X148" i="17" s="1"/>
  <c r="V209" i="17"/>
  <c r="E27" i="17"/>
  <c r="J271" i="17"/>
  <c r="K210" i="17"/>
  <c r="M88" i="17"/>
  <c r="P27" i="17"/>
  <c r="S393" i="17"/>
  <c r="U149" i="17"/>
  <c r="E85" i="17"/>
  <c r="H24" i="17"/>
  <c r="I146" i="17"/>
  <c r="J207" i="17"/>
  <c r="M146" i="17"/>
  <c r="P329" i="17"/>
  <c r="K208" i="17"/>
  <c r="O452" i="17"/>
  <c r="W452" i="17" s="1"/>
  <c r="P208" i="17"/>
  <c r="U147" i="17"/>
  <c r="E150" i="17"/>
  <c r="F211" i="17"/>
  <c r="G28" i="17"/>
  <c r="J211" i="17"/>
  <c r="L272" i="17"/>
  <c r="P150" i="17"/>
  <c r="S211" i="17"/>
  <c r="E151" i="17"/>
  <c r="G212" i="17"/>
  <c r="I29" i="17"/>
  <c r="M151" i="17"/>
  <c r="O212" i="17"/>
  <c r="W212" i="17" s="1"/>
  <c r="P151" i="17"/>
  <c r="U334" i="17"/>
  <c r="E153" i="17"/>
  <c r="F214" i="17"/>
  <c r="J214" i="17"/>
  <c r="O397" i="17"/>
  <c r="W397" i="17" s="1"/>
  <c r="Q214" i="17"/>
  <c r="R275" i="17"/>
  <c r="U275" i="17"/>
  <c r="V214" i="17"/>
  <c r="G274" i="17"/>
  <c r="O213" i="17"/>
  <c r="W213" i="17" s="1"/>
  <c r="P213" i="17"/>
  <c r="V30" i="17"/>
  <c r="H32" i="17"/>
  <c r="L154" i="17"/>
  <c r="R215" i="17"/>
  <c r="S154" i="17"/>
  <c r="E217" i="17"/>
  <c r="H95" i="17"/>
  <c r="I278" i="17"/>
  <c r="M217" i="17"/>
  <c r="O156" i="17"/>
  <c r="W156" i="17" s="1"/>
  <c r="P34" i="17"/>
  <c r="U217" i="17"/>
  <c r="E277" i="17"/>
  <c r="F338" i="17"/>
  <c r="J277" i="17"/>
  <c r="M277" i="17"/>
  <c r="N216" i="17"/>
  <c r="P155" i="17"/>
  <c r="Q216" i="17"/>
  <c r="R33" i="17"/>
  <c r="T155" i="17"/>
  <c r="X155" i="17" s="1"/>
  <c r="U277" i="17"/>
  <c r="V216" i="17"/>
  <c r="G157" i="17"/>
  <c r="H157" i="17"/>
  <c r="I218" i="17"/>
  <c r="J218" i="17"/>
  <c r="M157" i="17"/>
  <c r="N279" i="17"/>
  <c r="O218" i="17"/>
  <c r="W218" i="17" s="1"/>
  <c r="Q157" i="17"/>
  <c r="S279" i="17"/>
  <c r="E159" i="17"/>
  <c r="H159" i="17"/>
  <c r="L98" i="17"/>
  <c r="O220" i="17"/>
  <c r="W220" i="17" s="1"/>
  <c r="P37" i="17"/>
  <c r="R220" i="17"/>
  <c r="S220" i="17"/>
  <c r="E158" i="17"/>
  <c r="G36" i="17"/>
  <c r="M158" i="17"/>
  <c r="P158" i="17"/>
  <c r="Q97" i="17"/>
  <c r="F283" i="17"/>
  <c r="H161" i="17"/>
  <c r="J39" i="17"/>
  <c r="P161" i="17"/>
  <c r="Q161" i="17"/>
  <c r="R222" i="17"/>
  <c r="F221" i="17"/>
  <c r="G282" i="17"/>
  <c r="J282" i="17"/>
  <c r="K221" i="17"/>
  <c r="N221" i="17"/>
  <c r="P99" i="17"/>
  <c r="R282" i="17"/>
  <c r="S221" i="17"/>
  <c r="G223" i="17"/>
  <c r="L162" i="17"/>
  <c r="M162" i="17"/>
  <c r="P101" i="17"/>
  <c r="S223" i="17"/>
  <c r="T40" i="17"/>
  <c r="X40" i="17" s="1"/>
  <c r="V223" i="17"/>
  <c r="G41" i="17"/>
  <c r="I163" i="17"/>
  <c r="K224" i="17"/>
  <c r="L163" i="17"/>
  <c r="M102" i="17"/>
  <c r="P41" i="17"/>
  <c r="Q163" i="17"/>
  <c r="T163" i="17"/>
  <c r="F225" i="17"/>
  <c r="I103" i="17"/>
  <c r="J286" i="17"/>
  <c r="L42" i="17"/>
  <c r="M164" i="17"/>
  <c r="N225" i="17"/>
  <c r="R42" i="17"/>
  <c r="U164" i="17"/>
  <c r="V225" i="17"/>
  <c r="E409" i="17"/>
  <c r="F287" i="17"/>
  <c r="G226" i="17"/>
  <c r="J226" i="17"/>
  <c r="N287" i="17"/>
  <c r="O226" i="17"/>
  <c r="W226" i="17" s="1"/>
  <c r="P226" i="17"/>
  <c r="Q165" i="17"/>
  <c r="S287" i="17"/>
  <c r="F227" i="17"/>
  <c r="G227" i="17"/>
  <c r="J288" i="17"/>
  <c r="L44" i="17"/>
  <c r="M166" i="17"/>
  <c r="N227" i="17"/>
  <c r="P44" i="17"/>
  <c r="S227" i="17"/>
  <c r="T166" i="17"/>
  <c r="X166" i="17" s="1"/>
  <c r="V227" i="17"/>
  <c r="G350" i="17"/>
  <c r="I167" i="17"/>
  <c r="K228" i="17"/>
  <c r="P45" i="17"/>
  <c r="Q167" i="17"/>
  <c r="S228" i="17"/>
  <c r="T167" i="17"/>
  <c r="E168" i="17"/>
  <c r="F229" i="17"/>
  <c r="J46" i="17"/>
  <c r="M168" i="17"/>
  <c r="P412" i="17"/>
  <c r="T46" i="17"/>
  <c r="X46" i="17" s="1"/>
  <c r="U351" i="17"/>
  <c r="V168" i="17"/>
  <c r="M231" i="17"/>
  <c r="N353" i="17"/>
  <c r="Q231" i="17"/>
  <c r="R292" i="17"/>
  <c r="S109" i="17"/>
  <c r="L47" i="17"/>
  <c r="R352" i="17"/>
  <c r="T169" i="17"/>
  <c r="X169" i="17" s="1"/>
  <c r="V47" i="17"/>
  <c r="E233" i="17"/>
  <c r="K172" i="17"/>
  <c r="L111" i="17"/>
  <c r="M233" i="17"/>
  <c r="N355" i="17"/>
  <c r="R233" i="17"/>
  <c r="S172" i="17"/>
  <c r="U50" i="17"/>
  <c r="J49" i="17"/>
  <c r="M232" i="17"/>
  <c r="E235" i="17"/>
  <c r="G174" i="17"/>
  <c r="M296" i="17"/>
  <c r="Q235" i="17"/>
  <c r="S52" i="17"/>
  <c r="G295" i="17"/>
  <c r="H112" i="17"/>
  <c r="I51" i="17"/>
  <c r="L51" i="17"/>
  <c r="O173" i="17"/>
  <c r="W173" i="17" s="1"/>
  <c r="V295" i="17"/>
  <c r="K298" i="17"/>
  <c r="M237" i="17"/>
  <c r="N359" i="17"/>
  <c r="O298" i="17"/>
  <c r="W298" i="17" s="1"/>
  <c r="Q298" i="17"/>
  <c r="U237" i="17"/>
  <c r="J53" i="17"/>
  <c r="N297" i="17"/>
  <c r="P114" i="17"/>
  <c r="U297" i="17"/>
  <c r="G178" i="17"/>
  <c r="K300" i="17"/>
  <c r="M239" i="17"/>
  <c r="N361" i="17"/>
  <c r="O178" i="17"/>
  <c r="W178" i="17" s="1"/>
  <c r="P56" i="17"/>
  <c r="T300" i="17"/>
  <c r="X300" i="17" s="1"/>
  <c r="E238" i="17"/>
  <c r="L55" i="17"/>
  <c r="P299" i="17"/>
  <c r="Q238" i="17"/>
  <c r="U238" i="17"/>
  <c r="V55" i="17"/>
  <c r="E241" i="17"/>
  <c r="G58" i="17"/>
  <c r="M241" i="17"/>
  <c r="R58" i="17"/>
  <c r="S180" i="17"/>
  <c r="T302" i="17"/>
  <c r="X302" i="17" s="1"/>
  <c r="U241" i="17"/>
  <c r="E240" i="17"/>
  <c r="G179" i="17"/>
  <c r="J362" i="17"/>
  <c r="K179" i="17"/>
  <c r="L301" i="17"/>
  <c r="M240" i="17"/>
  <c r="S179" i="17"/>
  <c r="E242" i="17"/>
  <c r="G303" i="17"/>
  <c r="J242" i="17"/>
  <c r="M303" i="17"/>
  <c r="N242" i="17"/>
  <c r="Q303" i="17"/>
  <c r="R242" i="17"/>
  <c r="S59" i="17"/>
  <c r="U303" i="17"/>
  <c r="F60" i="17"/>
  <c r="G60" i="17"/>
  <c r="H182" i="17"/>
  <c r="J243" i="17"/>
  <c r="K60" i="17"/>
  <c r="L304" i="17"/>
  <c r="M304" i="17"/>
  <c r="Q365" i="17"/>
  <c r="S304" i="17"/>
  <c r="U60" i="17"/>
  <c r="V182" i="17"/>
  <c r="E61" i="17"/>
  <c r="F183" i="17"/>
  <c r="I61" i="17"/>
  <c r="J305" i="17"/>
  <c r="K305" i="17"/>
  <c r="L61" i="17"/>
  <c r="M366" i="17"/>
  <c r="N183" i="17"/>
  <c r="O305" i="17"/>
  <c r="W305" i="17" s="1"/>
  <c r="P244" i="17"/>
  <c r="Q61" i="17"/>
  <c r="U61" i="17"/>
  <c r="V183" i="17"/>
  <c r="D186" i="17"/>
  <c r="D4" i="17"/>
  <c r="D189" i="17"/>
  <c r="D135" i="17"/>
  <c r="D136" i="17"/>
  <c r="D130" i="17"/>
  <c r="D139" i="17"/>
  <c r="D142" i="17"/>
  <c r="D140" i="17"/>
  <c r="D138" i="17"/>
  <c r="D28" i="17"/>
  <c r="D153" i="17"/>
  <c r="D154" i="17"/>
  <c r="D156" i="17"/>
  <c r="D37" i="17"/>
  <c r="D161" i="17"/>
  <c r="D162" i="17"/>
  <c r="D165" i="17"/>
  <c r="D167" i="17"/>
  <c r="D109" i="17"/>
  <c r="D171" i="17"/>
  <c r="D113" i="17"/>
  <c r="D54" i="17"/>
  <c r="D302" i="17"/>
  <c r="D301" i="17"/>
  <c r="D244" i="17"/>
  <c r="L60" i="17" l="1"/>
  <c r="M5" i="17"/>
  <c r="Q22" i="17"/>
  <c r="V2" i="17"/>
  <c r="I139" i="17"/>
  <c r="V144" i="17"/>
  <c r="U202" i="17"/>
  <c r="J57" i="17"/>
  <c r="Q54" i="17"/>
  <c r="Q126" i="17"/>
  <c r="L132" i="17"/>
  <c r="E141" i="17"/>
  <c r="J222" i="17"/>
  <c r="G56" i="17"/>
  <c r="I19" i="17"/>
  <c r="H9" i="17"/>
  <c r="L40" i="17"/>
  <c r="U127" i="17"/>
  <c r="I141" i="17"/>
  <c r="E192" i="17"/>
  <c r="T230" i="17"/>
  <c r="X230" i="17" s="1"/>
  <c r="H129" i="17"/>
  <c r="M135" i="17"/>
  <c r="R144" i="17"/>
  <c r="L194" i="17"/>
  <c r="G213" i="17"/>
  <c r="S292" i="17"/>
  <c r="H62" i="17"/>
  <c r="G38" i="17"/>
  <c r="L32" i="17"/>
  <c r="R50" i="17"/>
  <c r="E131" i="17"/>
  <c r="T133" i="17"/>
  <c r="X133" i="17" s="1"/>
  <c r="R143" i="17"/>
  <c r="J146" i="17"/>
  <c r="M196" i="17"/>
  <c r="F206" i="17"/>
  <c r="J61" i="17"/>
  <c r="G52" i="17"/>
  <c r="F21" i="17"/>
  <c r="G12" i="17"/>
  <c r="U58" i="17"/>
  <c r="V31" i="17"/>
  <c r="U17" i="17"/>
  <c r="U5" i="17"/>
  <c r="L140" i="17"/>
  <c r="U143" i="17"/>
  <c r="U151" i="17"/>
  <c r="E187" i="17"/>
  <c r="N206" i="17"/>
  <c r="T100" i="17"/>
  <c r="T161" i="17"/>
  <c r="L161" i="17"/>
  <c r="L39" i="17"/>
  <c r="K341" i="17"/>
  <c r="K219" i="17"/>
  <c r="K36" i="17"/>
  <c r="N220" i="17"/>
  <c r="N281" i="17"/>
  <c r="U96" i="17"/>
  <c r="U35" i="17"/>
  <c r="U157" i="17"/>
  <c r="H155" i="17"/>
  <c r="H33" i="17"/>
  <c r="G156" i="17"/>
  <c r="G95" i="17"/>
  <c r="G34" i="17"/>
  <c r="V276" i="17"/>
  <c r="V215" i="17"/>
  <c r="J337" i="17"/>
  <c r="J215" i="17"/>
  <c r="F215" i="17"/>
  <c r="F276" i="17"/>
  <c r="M396" i="17"/>
  <c r="M152" i="17"/>
  <c r="E152" i="17"/>
  <c r="E91" i="17"/>
  <c r="N394" i="17"/>
  <c r="N211" i="17"/>
  <c r="Q86" i="17"/>
  <c r="Q147" i="17"/>
  <c r="I147" i="17"/>
  <c r="I25" i="17"/>
  <c r="T85" i="17"/>
  <c r="X85" i="17" s="1"/>
  <c r="T268" i="17"/>
  <c r="X268" i="17" s="1"/>
  <c r="T24" i="17"/>
  <c r="L268" i="17"/>
  <c r="L24" i="17"/>
  <c r="R392" i="17"/>
  <c r="R270" i="17"/>
  <c r="R209" i="17"/>
  <c r="N87" i="17"/>
  <c r="N148" i="17"/>
  <c r="N26" i="17"/>
  <c r="U199" i="17"/>
  <c r="U138" i="17"/>
  <c r="M199" i="17"/>
  <c r="M16" i="17"/>
  <c r="E199" i="17"/>
  <c r="E138" i="17"/>
  <c r="P267" i="17"/>
  <c r="P23" i="17"/>
  <c r="K449" i="17"/>
  <c r="K205" i="17"/>
  <c r="V19" i="17"/>
  <c r="V202" i="17"/>
  <c r="U384" i="17"/>
  <c r="U201" i="17"/>
  <c r="U140" i="17"/>
  <c r="M201" i="17"/>
  <c r="M140" i="17"/>
  <c r="M18" i="17"/>
  <c r="E140" i="17"/>
  <c r="E201" i="17"/>
  <c r="H142" i="17"/>
  <c r="H81" i="17"/>
  <c r="S265" i="17"/>
  <c r="S387" i="17"/>
  <c r="S204" i="17"/>
  <c r="K265" i="17"/>
  <c r="K204" i="17"/>
  <c r="V200" i="17"/>
  <c r="V17" i="17"/>
  <c r="J261" i="17"/>
  <c r="J78" i="17"/>
  <c r="J200" i="17"/>
  <c r="M8" i="17"/>
  <c r="M191" i="17"/>
  <c r="M130" i="17"/>
  <c r="E191" i="17"/>
  <c r="E130" i="17"/>
  <c r="T320" i="17"/>
  <c r="X320" i="17" s="1"/>
  <c r="T137" i="17"/>
  <c r="X137" i="17" s="1"/>
  <c r="T15" i="17"/>
  <c r="X15" i="17" s="1"/>
  <c r="H15" i="17"/>
  <c r="H137" i="17"/>
  <c r="V255" i="17"/>
  <c r="V11" i="17"/>
  <c r="E71" i="17"/>
  <c r="E254" i="17"/>
  <c r="E193" i="17"/>
  <c r="V253" i="17"/>
  <c r="V9" i="17"/>
  <c r="U190" i="17"/>
  <c r="U129" i="17"/>
  <c r="U7" i="17"/>
  <c r="H250" i="17"/>
  <c r="H67" i="17"/>
  <c r="H189" i="17"/>
  <c r="N248" i="17"/>
  <c r="N187" i="17"/>
  <c r="U186" i="17"/>
  <c r="U3" i="17"/>
  <c r="Q247" i="17"/>
  <c r="Q369" i="17"/>
  <c r="Q186" i="17"/>
  <c r="Q3" i="17"/>
  <c r="T63" i="17"/>
  <c r="X63" i="17" s="1"/>
  <c r="T185" i="17"/>
  <c r="X185" i="17" s="1"/>
  <c r="G5" i="17"/>
  <c r="D36" i="17"/>
  <c r="D158" i="17"/>
  <c r="D334" i="17"/>
  <c r="D151" i="17"/>
  <c r="D66" i="17"/>
  <c r="D188" i="17"/>
  <c r="D127" i="17"/>
  <c r="S122" i="17"/>
  <c r="S305" i="17"/>
  <c r="R365" i="17"/>
  <c r="R182" i="17"/>
  <c r="E121" i="17"/>
  <c r="E304" i="17"/>
  <c r="T181" i="17"/>
  <c r="X181" i="17" s="1"/>
  <c r="T59" i="17"/>
  <c r="X59" i="17" s="1"/>
  <c r="L59" i="17"/>
  <c r="L181" i="17"/>
  <c r="H425" i="17"/>
  <c r="H120" i="17"/>
  <c r="H303" i="17"/>
  <c r="V363" i="17"/>
  <c r="V58" i="17"/>
  <c r="I238" i="17"/>
  <c r="I55" i="17"/>
  <c r="L56" i="17"/>
  <c r="L300" i="17"/>
  <c r="H483" i="17"/>
  <c r="H239" i="17"/>
  <c r="H300" i="17"/>
  <c r="H178" i="17"/>
  <c r="H56" i="17"/>
  <c r="S53" i="17"/>
  <c r="S175" i="17"/>
  <c r="S297" i="17"/>
  <c r="O53" i="17"/>
  <c r="W53" i="17" s="1"/>
  <c r="O114" i="17"/>
  <c r="W114" i="17" s="1"/>
  <c r="O297" i="17"/>
  <c r="W297" i="17" s="1"/>
  <c r="O175" i="17"/>
  <c r="W175" i="17" s="1"/>
  <c r="K358" i="17"/>
  <c r="K175" i="17"/>
  <c r="K53" i="17"/>
  <c r="G114" i="17"/>
  <c r="G175" i="17"/>
  <c r="V237" i="17"/>
  <c r="V359" i="17"/>
  <c r="V298" i="17"/>
  <c r="V54" i="17"/>
  <c r="R237" i="17"/>
  <c r="R54" i="17"/>
  <c r="J237" i="17"/>
  <c r="J298" i="17"/>
  <c r="F237" i="17"/>
  <c r="F298" i="17"/>
  <c r="F359" i="17"/>
  <c r="U295" i="17"/>
  <c r="U234" i="17"/>
  <c r="Q173" i="17"/>
  <c r="Q295" i="17"/>
  <c r="Q234" i="17"/>
  <c r="M173" i="17"/>
  <c r="M234" i="17"/>
  <c r="M295" i="17"/>
  <c r="I173" i="17"/>
  <c r="I234" i="17"/>
  <c r="E295" i="17"/>
  <c r="E234" i="17"/>
  <c r="E51" i="17"/>
  <c r="T418" i="17"/>
  <c r="X418" i="17" s="1"/>
  <c r="T235" i="17"/>
  <c r="X235" i="17" s="1"/>
  <c r="T174" i="17"/>
  <c r="X174" i="17" s="1"/>
  <c r="T52" i="17"/>
  <c r="T113" i="17"/>
  <c r="X113" i="17" s="1"/>
  <c r="P174" i="17"/>
  <c r="P235" i="17"/>
  <c r="P52" i="17"/>
  <c r="L174" i="17"/>
  <c r="L235" i="17"/>
  <c r="L52" i="17"/>
  <c r="H235" i="17"/>
  <c r="H174" i="17"/>
  <c r="H52" i="17"/>
  <c r="S49" i="17"/>
  <c r="S476" i="17"/>
  <c r="S293" i="17"/>
  <c r="S171" i="17"/>
  <c r="O49" i="17"/>
  <c r="W49" i="17" s="1"/>
  <c r="O110" i="17"/>
  <c r="W110" i="17" s="1"/>
  <c r="O293" i="17"/>
  <c r="W293" i="17" s="1"/>
  <c r="O171" i="17"/>
  <c r="W171" i="17" s="1"/>
  <c r="K354" i="17"/>
  <c r="K171" i="17"/>
  <c r="K49" i="17"/>
  <c r="G110" i="17"/>
  <c r="G171" i="17"/>
  <c r="V233" i="17"/>
  <c r="V294" i="17"/>
  <c r="V50" i="17"/>
  <c r="V355" i="17"/>
  <c r="J233" i="17"/>
  <c r="J294" i="17"/>
  <c r="F233" i="17"/>
  <c r="F355" i="17"/>
  <c r="F294" i="17"/>
  <c r="U291" i="17"/>
  <c r="U230" i="17"/>
  <c r="Q169" i="17"/>
  <c r="Q291" i="17"/>
  <c r="Q230" i="17"/>
  <c r="M169" i="17"/>
  <c r="M291" i="17"/>
  <c r="M230" i="17"/>
  <c r="I169" i="17"/>
  <c r="I230" i="17"/>
  <c r="I47" i="17"/>
  <c r="E291" i="17"/>
  <c r="E413" i="17"/>
  <c r="E230" i="17"/>
  <c r="T109" i="17"/>
  <c r="X109" i="17" s="1"/>
  <c r="T231" i="17"/>
  <c r="X231" i="17" s="1"/>
  <c r="T170" i="17"/>
  <c r="X170" i="17" s="1"/>
  <c r="T48" i="17"/>
  <c r="P231" i="17"/>
  <c r="P48" i="17"/>
  <c r="P170" i="17"/>
  <c r="L231" i="17"/>
  <c r="L170" i="17"/>
  <c r="L48" i="17"/>
  <c r="H231" i="17"/>
  <c r="H170" i="17"/>
  <c r="H48" i="17"/>
  <c r="S229" i="17"/>
  <c r="S168" i="17"/>
  <c r="S46" i="17"/>
  <c r="O473" i="17"/>
  <c r="W473" i="17" s="1"/>
  <c r="O229" i="17"/>
  <c r="W229" i="17" s="1"/>
  <c r="K351" i="17"/>
  <c r="K229" i="17"/>
  <c r="K46" i="17"/>
  <c r="G290" i="17"/>
  <c r="G229" i="17"/>
  <c r="V167" i="17"/>
  <c r="V289" i="17"/>
  <c r="V228" i="17"/>
  <c r="R167" i="17"/>
  <c r="R228" i="17"/>
  <c r="R289" i="17"/>
  <c r="N167" i="17"/>
  <c r="N228" i="17"/>
  <c r="J289" i="17"/>
  <c r="J228" i="17"/>
  <c r="F167" i="17"/>
  <c r="F289" i="17"/>
  <c r="F228" i="17"/>
  <c r="U166" i="17"/>
  <c r="U44" i="17"/>
  <c r="Q410" i="17"/>
  <c r="Q105" i="17"/>
  <c r="Q44" i="17"/>
  <c r="Q166" i="17"/>
  <c r="I166" i="17"/>
  <c r="I44" i="17"/>
  <c r="E166" i="17"/>
  <c r="E44" i="17"/>
  <c r="T226" i="17"/>
  <c r="T165" i="17"/>
  <c r="T104" i="17"/>
  <c r="L104" i="17"/>
  <c r="L165" i="17"/>
  <c r="L43" i="17"/>
  <c r="H226" i="17"/>
  <c r="H470" i="17"/>
  <c r="H165" i="17"/>
  <c r="S347" i="17"/>
  <c r="S225" i="17"/>
  <c r="S42" i="17"/>
  <c r="O286" i="17"/>
  <c r="W286" i="17" s="1"/>
  <c r="O225" i="17"/>
  <c r="W225" i="17" s="1"/>
  <c r="O42" i="17"/>
  <c r="W42" i="17" s="1"/>
  <c r="K347" i="17"/>
  <c r="K225" i="17"/>
  <c r="K42" i="17"/>
  <c r="G286" i="17"/>
  <c r="G225" i="17"/>
  <c r="V163" i="17"/>
  <c r="V285" i="17"/>
  <c r="V224" i="17"/>
  <c r="R285" i="17"/>
  <c r="R224" i="17"/>
  <c r="N163" i="17"/>
  <c r="N224" i="17"/>
  <c r="N285" i="17"/>
  <c r="J285" i="17"/>
  <c r="J224" i="17"/>
  <c r="F163" i="17"/>
  <c r="F285" i="17"/>
  <c r="F224" i="17"/>
  <c r="U162" i="17"/>
  <c r="U40" i="17"/>
  <c r="Q101" i="17"/>
  <c r="Q162" i="17"/>
  <c r="Q40" i="17"/>
  <c r="I162" i="17"/>
  <c r="I40" i="17"/>
  <c r="E40" i="17"/>
  <c r="E162" i="17"/>
  <c r="T221" i="17"/>
  <c r="T343" i="17"/>
  <c r="T160" i="17"/>
  <c r="L221" i="17"/>
  <c r="L160" i="17"/>
  <c r="L38" i="17"/>
  <c r="H221" i="17"/>
  <c r="H160" i="17"/>
  <c r="H99" i="17"/>
  <c r="H38" i="17"/>
  <c r="S283" i="17"/>
  <c r="S222" i="17"/>
  <c r="S39" i="17"/>
  <c r="O344" i="17"/>
  <c r="W344" i="17" s="1"/>
  <c r="O222" i="17"/>
  <c r="W222" i="17" s="1"/>
  <c r="K283" i="17"/>
  <c r="K222" i="17"/>
  <c r="G344" i="17"/>
  <c r="G222" i="17"/>
  <c r="V280" i="17"/>
  <c r="V219" i="17"/>
  <c r="R158" i="17"/>
  <c r="R280" i="17"/>
  <c r="R219" i="17"/>
  <c r="N280" i="17"/>
  <c r="N219" i="17"/>
  <c r="J158" i="17"/>
  <c r="J280" i="17"/>
  <c r="J219" i="17"/>
  <c r="F280" i="17"/>
  <c r="F219" i="17"/>
  <c r="U37" i="17"/>
  <c r="U159" i="17"/>
  <c r="Q159" i="17"/>
  <c r="Q37" i="17"/>
  <c r="M98" i="17"/>
  <c r="M159" i="17"/>
  <c r="I159" i="17"/>
  <c r="I37" i="17"/>
  <c r="T218" i="17"/>
  <c r="X218" i="17" s="1"/>
  <c r="T96" i="17"/>
  <c r="X96" i="17" s="1"/>
  <c r="T157" i="17"/>
  <c r="X157" i="17" s="1"/>
  <c r="P218" i="17"/>
  <c r="P157" i="17"/>
  <c r="P340" i="17"/>
  <c r="L96" i="17"/>
  <c r="L401" i="17"/>
  <c r="L157" i="17"/>
  <c r="S94" i="17"/>
  <c r="S399" i="17"/>
  <c r="S33" i="17"/>
  <c r="S155" i="17"/>
  <c r="O460" i="17"/>
  <c r="W460" i="17" s="1"/>
  <c r="O155" i="17"/>
  <c r="W155" i="17" s="1"/>
  <c r="O33" i="17"/>
  <c r="W33" i="17" s="1"/>
  <c r="K216" i="17"/>
  <c r="K94" i="17"/>
  <c r="K155" i="17"/>
  <c r="K33" i="17"/>
  <c r="G216" i="17"/>
  <c r="G338" i="17"/>
  <c r="G155" i="17"/>
  <c r="V34" i="17"/>
  <c r="V278" i="17"/>
  <c r="V217" i="17"/>
  <c r="R34" i="17"/>
  <c r="R339" i="17"/>
  <c r="R217" i="17"/>
  <c r="N34" i="17"/>
  <c r="N278" i="17"/>
  <c r="N217" i="17"/>
  <c r="J339" i="17"/>
  <c r="J217" i="17"/>
  <c r="F278" i="17"/>
  <c r="F217" i="17"/>
  <c r="F34" i="17"/>
  <c r="U276" i="17"/>
  <c r="U215" i="17"/>
  <c r="U32" i="17"/>
  <c r="Q154" i="17"/>
  <c r="Q276" i="17"/>
  <c r="Q215" i="17"/>
  <c r="Q32" i="17"/>
  <c r="M276" i="17"/>
  <c r="M215" i="17"/>
  <c r="I154" i="17"/>
  <c r="I276" i="17"/>
  <c r="I215" i="17"/>
  <c r="I32" i="17"/>
  <c r="E276" i="17"/>
  <c r="E215" i="17"/>
  <c r="E32" i="17"/>
  <c r="T213" i="17"/>
  <c r="X213" i="17" s="1"/>
  <c r="T274" i="17"/>
  <c r="X274" i="17" s="1"/>
  <c r="T91" i="17"/>
  <c r="X91" i="17" s="1"/>
  <c r="T152" i="17"/>
  <c r="X152" i="17" s="1"/>
  <c r="L91" i="17"/>
  <c r="L274" i="17"/>
  <c r="L152" i="17"/>
  <c r="L30" i="17"/>
  <c r="H335" i="17"/>
  <c r="H152" i="17"/>
  <c r="S214" i="17"/>
  <c r="S92" i="17"/>
  <c r="S153" i="17"/>
  <c r="S31" i="17"/>
  <c r="K153" i="17"/>
  <c r="K214" i="17"/>
  <c r="G275" i="17"/>
  <c r="G214" i="17"/>
  <c r="V151" i="17"/>
  <c r="V212" i="17"/>
  <c r="V29" i="17"/>
  <c r="R151" i="17"/>
  <c r="R212" i="17"/>
  <c r="R29" i="17"/>
  <c r="N151" i="17"/>
  <c r="N212" i="17"/>
  <c r="J395" i="17"/>
  <c r="J212" i="17"/>
  <c r="J29" i="17"/>
  <c r="F151" i="17"/>
  <c r="F212" i="17"/>
  <c r="F29" i="17"/>
  <c r="U28" i="17"/>
  <c r="U150" i="17"/>
  <c r="U394" i="17"/>
  <c r="Q28" i="17"/>
  <c r="Q150" i="17"/>
  <c r="M89" i="17"/>
  <c r="M150" i="17"/>
  <c r="I333" i="17"/>
  <c r="I150" i="17"/>
  <c r="T330" i="17"/>
  <c r="X330" i="17" s="1"/>
  <c r="T25" i="17"/>
  <c r="L208" i="17"/>
  <c r="L330" i="17"/>
  <c r="H86" i="17"/>
  <c r="H269" i="17"/>
  <c r="S268" i="17"/>
  <c r="S207" i="17"/>
  <c r="O146" i="17"/>
  <c r="W146" i="17" s="1"/>
  <c r="O268" i="17"/>
  <c r="W268" i="17" s="1"/>
  <c r="O207" i="17"/>
  <c r="W207" i="17" s="1"/>
  <c r="K268" i="17"/>
  <c r="K207" i="17"/>
  <c r="K24" i="17"/>
  <c r="G390" i="17"/>
  <c r="G268" i="17"/>
  <c r="G207" i="17"/>
  <c r="G24" i="17"/>
  <c r="V149" i="17"/>
  <c r="V210" i="17"/>
  <c r="V27" i="17"/>
  <c r="R210" i="17"/>
  <c r="R149" i="17"/>
  <c r="N27" i="17"/>
  <c r="N88" i="17"/>
  <c r="N149" i="17"/>
  <c r="F149" i="17"/>
  <c r="F271" i="17"/>
  <c r="F210" i="17"/>
  <c r="U209" i="17"/>
  <c r="U148" i="17"/>
  <c r="Q148" i="17"/>
  <c r="Q209" i="17"/>
  <c r="M26" i="17"/>
  <c r="M87" i="17"/>
  <c r="M270" i="17"/>
  <c r="M209" i="17"/>
  <c r="I331" i="17"/>
  <c r="I148" i="17"/>
  <c r="E26" i="17"/>
  <c r="E148" i="17"/>
  <c r="P321" i="17"/>
  <c r="P138" i="17"/>
  <c r="L16" i="17"/>
  <c r="L138" i="17"/>
  <c r="H138" i="17"/>
  <c r="H16" i="17"/>
  <c r="S145" i="17"/>
  <c r="S267" i="17"/>
  <c r="S206" i="17"/>
  <c r="S23" i="17"/>
  <c r="O267" i="17"/>
  <c r="W267" i="17" s="1"/>
  <c r="O206" i="17"/>
  <c r="W206" i="17" s="1"/>
  <c r="O23" i="17"/>
  <c r="W23" i="17" s="1"/>
  <c r="K145" i="17"/>
  <c r="K389" i="17"/>
  <c r="K267" i="17"/>
  <c r="K206" i="17"/>
  <c r="G267" i="17"/>
  <c r="G206" i="17"/>
  <c r="E46" i="17"/>
  <c r="G31" i="17"/>
  <c r="I26" i="17"/>
  <c r="H20" i="17"/>
  <c r="K31" i="17"/>
  <c r="N19" i="17"/>
  <c r="O46" i="17"/>
  <c r="W46" i="17" s="1"/>
  <c r="O34" i="17"/>
  <c r="W34" i="17" s="1"/>
  <c r="S219" i="17"/>
  <c r="S36" i="17"/>
  <c r="O280" i="17"/>
  <c r="W280" i="17" s="1"/>
  <c r="O36" i="17"/>
  <c r="W36" i="17" s="1"/>
  <c r="O219" i="17"/>
  <c r="W219" i="17" s="1"/>
  <c r="G280" i="17"/>
  <c r="G219" i="17"/>
  <c r="V281" i="17"/>
  <c r="V220" i="17"/>
  <c r="J403" i="17"/>
  <c r="J220" i="17"/>
  <c r="J37" i="17"/>
  <c r="F281" i="17"/>
  <c r="F220" i="17"/>
  <c r="F37" i="17"/>
  <c r="E279" i="17"/>
  <c r="E218" i="17"/>
  <c r="L94" i="17"/>
  <c r="L399" i="17"/>
  <c r="L155" i="17"/>
  <c r="L33" i="17"/>
  <c r="S156" i="17"/>
  <c r="S339" i="17"/>
  <c r="S34" i="17"/>
  <c r="K156" i="17"/>
  <c r="K34" i="17"/>
  <c r="N276" i="17"/>
  <c r="N215" i="17"/>
  <c r="U91" i="17"/>
  <c r="U30" i="17"/>
  <c r="U152" i="17"/>
  <c r="Q152" i="17"/>
  <c r="Q335" i="17"/>
  <c r="Q30" i="17"/>
  <c r="I457" i="17"/>
  <c r="I152" i="17"/>
  <c r="T397" i="17"/>
  <c r="X397" i="17" s="1"/>
  <c r="T92" i="17"/>
  <c r="X92" i="17" s="1"/>
  <c r="T153" i="17"/>
  <c r="X153" i="17" s="1"/>
  <c r="L275" i="17"/>
  <c r="L214" i="17"/>
  <c r="L31" i="17"/>
  <c r="H153" i="17"/>
  <c r="H275" i="17"/>
  <c r="H31" i="17"/>
  <c r="S273" i="17"/>
  <c r="S212" i="17"/>
  <c r="K212" i="17"/>
  <c r="K29" i="17"/>
  <c r="K273" i="17"/>
  <c r="V211" i="17"/>
  <c r="V28" i="17"/>
  <c r="R211" i="17"/>
  <c r="R28" i="17"/>
  <c r="M147" i="17"/>
  <c r="M330" i="17"/>
  <c r="E147" i="17"/>
  <c r="E25" i="17"/>
  <c r="F148" i="17"/>
  <c r="F209" i="17"/>
  <c r="F26" i="17"/>
  <c r="Q199" i="17"/>
  <c r="Q138" i="17"/>
  <c r="I138" i="17"/>
  <c r="I199" i="17"/>
  <c r="T328" i="17"/>
  <c r="T23" i="17"/>
  <c r="H267" i="17"/>
  <c r="H84" i="17"/>
  <c r="O266" i="17"/>
  <c r="W266" i="17" s="1"/>
  <c r="O205" i="17"/>
  <c r="W205" i="17" s="1"/>
  <c r="G266" i="17"/>
  <c r="G205" i="17"/>
  <c r="G22" i="17"/>
  <c r="R263" i="17"/>
  <c r="R202" i="17"/>
  <c r="R19" i="17"/>
  <c r="J263" i="17"/>
  <c r="J202" i="17"/>
  <c r="J19" i="17"/>
  <c r="F446" i="17"/>
  <c r="F202" i="17"/>
  <c r="F19" i="17"/>
  <c r="Q79" i="17"/>
  <c r="Q201" i="17"/>
  <c r="Q140" i="17"/>
  <c r="I201" i="17"/>
  <c r="I140" i="17"/>
  <c r="T81" i="17"/>
  <c r="T264" i="17"/>
  <c r="T20" i="17"/>
  <c r="P325" i="17"/>
  <c r="P20" i="17"/>
  <c r="G204" i="17"/>
  <c r="G21" i="17"/>
  <c r="R78" i="17"/>
  <c r="R261" i="17"/>
  <c r="R17" i="17"/>
  <c r="R200" i="17"/>
  <c r="N200" i="17"/>
  <c r="N17" i="17"/>
  <c r="U191" i="17"/>
  <c r="U130" i="17"/>
  <c r="Q191" i="17"/>
  <c r="Q130" i="17"/>
  <c r="I191" i="17"/>
  <c r="I130" i="17"/>
  <c r="G75" i="17"/>
  <c r="G319" i="17"/>
  <c r="R316" i="17"/>
  <c r="R72" i="17"/>
  <c r="R11" i="17"/>
  <c r="N255" i="17"/>
  <c r="N11" i="17"/>
  <c r="U71" i="17"/>
  <c r="U254" i="17"/>
  <c r="U193" i="17"/>
  <c r="M376" i="17"/>
  <c r="M254" i="17"/>
  <c r="M71" i="17"/>
  <c r="M193" i="17"/>
  <c r="T12" i="17"/>
  <c r="X12" i="17" s="1"/>
  <c r="T134" i="17"/>
  <c r="X134" i="17" s="1"/>
  <c r="H195" i="17"/>
  <c r="H134" i="17"/>
  <c r="H12" i="17"/>
  <c r="K318" i="17"/>
  <c r="K74" i="17"/>
  <c r="J436" i="17"/>
  <c r="J192" i="17"/>
  <c r="F253" i="17"/>
  <c r="F70" i="17"/>
  <c r="F192" i="17"/>
  <c r="Q190" i="17"/>
  <c r="Q129" i="17"/>
  <c r="Q7" i="17"/>
  <c r="M373" i="17"/>
  <c r="M129" i="17"/>
  <c r="M190" i="17"/>
  <c r="M7" i="17"/>
  <c r="E373" i="17"/>
  <c r="E190" i="17"/>
  <c r="E7" i="17"/>
  <c r="K66" i="17"/>
  <c r="K249" i="17"/>
  <c r="K188" i="17"/>
  <c r="F309" i="17"/>
  <c r="F65" i="17"/>
  <c r="F187" i="17"/>
  <c r="F126" i="17"/>
  <c r="M247" i="17"/>
  <c r="M3" i="17"/>
  <c r="M186" i="17"/>
  <c r="I64" i="17"/>
  <c r="I308" i="17"/>
  <c r="I3" i="17"/>
  <c r="L63" i="17"/>
  <c r="L307" i="17"/>
  <c r="L2" i="17"/>
  <c r="K245" i="17"/>
  <c r="K62" i="17"/>
  <c r="K306" i="17"/>
  <c r="K184" i="17"/>
  <c r="G306" i="17"/>
  <c r="G245" i="17"/>
  <c r="G184" i="17"/>
  <c r="G62" i="17"/>
  <c r="Q35" i="17"/>
  <c r="D121" i="17"/>
  <c r="D304" i="17"/>
  <c r="D60" i="17"/>
  <c r="D238" i="17"/>
  <c r="D177" i="17"/>
  <c r="D234" i="17"/>
  <c r="D173" i="17"/>
  <c r="D51" i="17"/>
  <c r="D230" i="17"/>
  <c r="D169" i="17"/>
  <c r="D44" i="17"/>
  <c r="D166" i="17"/>
  <c r="D141" i="17"/>
  <c r="D19" i="17"/>
  <c r="D133" i="17"/>
  <c r="D11" i="17"/>
  <c r="D194" i="17"/>
  <c r="E57" i="17"/>
  <c r="H43" i="17"/>
  <c r="E37" i="17"/>
  <c r="K39" i="17"/>
  <c r="L25" i="17"/>
  <c r="T41" i="17"/>
  <c r="D303" i="17"/>
  <c r="D242" i="17"/>
  <c r="D181" i="17"/>
  <c r="D422" i="17"/>
  <c r="D117" i="17"/>
  <c r="D300" i="17"/>
  <c r="D343" i="17"/>
  <c r="D160" i="17"/>
  <c r="D401" i="17"/>
  <c r="D96" i="17"/>
  <c r="D152" i="17"/>
  <c r="D274" i="17"/>
  <c r="T243" i="17"/>
  <c r="T60" i="17"/>
  <c r="X60" i="17" s="1"/>
  <c r="V242" i="17"/>
  <c r="V425" i="17"/>
  <c r="U240" i="17"/>
  <c r="U57" i="17"/>
  <c r="Q57" i="17"/>
  <c r="Q240" i="17"/>
  <c r="I57" i="17"/>
  <c r="I240" i="17"/>
  <c r="P302" i="17"/>
  <c r="P241" i="17"/>
  <c r="P180" i="17"/>
  <c r="L119" i="17"/>
  <c r="L302" i="17"/>
  <c r="H302" i="17"/>
  <c r="H241" i="17"/>
  <c r="H58" i="17"/>
  <c r="H180" i="17"/>
  <c r="S55" i="17"/>
  <c r="S360" i="17"/>
  <c r="S177" i="17"/>
  <c r="O177" i="17"/>
  <c r="W177" i="17" s="1"/>
  <c r="O299" i="17"/>
  <c r="W299" i="17" s="1"/>
  <c r="O55" i="17"/>
  <c r="W55" i="17" s="1"/>
  <c r="K177" i="17"/>
  <c r="K55" i="17"/>
  <c r="G177" i="17"/>
  <c r="G116" i="17"/>
  <c r="G299" i="17"/>
  <c r="Q236" i="17"/>
  <c r="Q53" i="17"/>
  <c r="M236" i="17"/>
  <c r="M419" i="17"/>
  <c r="I53" i="17"/>
  <c r="I236" i="17"/>
  <c r="E236" i="17"/>
  <c r="E297" i="17"/>
  <c r="E53" i="17"/>
  <c r="P237" i="17"/>
  <c r="P176" i="17"/>
  <c r="L54" i="17"/>
  <c r="L115" i="17"/>
  <c r="H237" i="17"/>
  <c r="H176" i="17"/>
  <c r="H54" i="17"/>
  <c r="S51" i="17"/>
  <c r="S173" i="17"/>
  <c r="K295" i="17"/>
  <c r="K173" i="17"/>
  <c r="K51" i="17"/>
  <c r="N296" i="17"/>
  <c r="N357" i="17"/>
  <c r="U232" i="17"/>
  <c r="U293" i="17"/>
  <c r="U49" i="17"/>
  <c r="Q49" i="17"/>
  <c r="Q232" i="17"/>
  <c r="I49" i="17"/>
  <c r="I293" i="17"/>
  <c r="I232" i="17"/>
  <c r="E293" i="17"/>
  <c r="E49" i="17"/>
  <c r="P233" i="17"/>
  <c r="P172" i="17"/>
  <c r="H233" i="17"/>
  <c r="H50" i="17"/>
  <c r="H172" i="17"/>
  <c r="S47" i="17"/>
  <c r="S352" i="17"/>
  <c r="S169" i="17"/>
  <c r="O169" i="17"/>
  <c r="W169" i="17" s="1"/>
  <c r="O47" i="17"/>
  <c r="W47" i="17" s="1"/>
  <c r="K47" i="17"/>
  <c r="K169" i="17"/>
  <c r="G169" i="17"/>
  <c r="G108" i="17"/>
  <c r="G291" i="17"/>
  <c r="I46" i="17"/>
  <c r="I412" i="17"/>
  <c r="I107" i="17"/>
  <c r="L167" i="17"/>
  <c r="L106" i="17"/>
  <c r="L289" i="17"/>
  <c r="H167" i="17"/>
  <c r="H45" i="17"/>
  <c r="O227" i="17"/>
  <c r="W227" i="17" s="1"/>
  <c r="O288" i="17"/>
  <c r="W288" i="17" s="1"/>
  <c r="K349" i="17"/>
  <c r="K227" i="17"/>
  <c r="K44" i="17"/>
  <c r="V43" i="17"/>
  <c r="V287" i="17"/>
  <c r="R226" i="17"/>
  <c r="R43" i="17"/>
  <c r="E164" i="17"/>
  <c r="E42" i="17"/>
  <c r="H163" i="17"/>
  <c r="H346" i="17"/>
  <c r="O223" i="17"/>
  <c r="W223" i="17" s="1"/>
  <c r="O284" i="17"/>
  <c r="W284" i="17" s="1"/>
  <c r="K345" i="17"/>
  <c r="K223" i="17"/>
  <c r="K40" i="17"/>
  <c r="V221" i="17"/>
  <c r="V38" i="17"/>
  <c r="U100" i="17"/>
  <c r="U405" i="17"/>
  <c r="I39" i="17"/>
  <c r="I161" i="17"/>
  <c r="E100" i="17"/>
  <c r="E39" i="17"/>
  <c r="T36" i="17"/>
  <c r="T463" i="17"/>
  <c r="T158" i="17"/>
  <c r="L36" i="17"/>
  <c r="L341" i="17"/>
  <c r="L158" i="17"/>
  <c r="H158" i="17"/>
  <c r="H36" i="17"/>
  <c r="K220" i="17"/>
  <c r="K281" i="17"/>
  <c r="K37" i="17"/>
  <c r="G342" i="17"/>
  <c r="G220" i="17"/>
  <c r="V35" i="17"/>
  <c r="V279" i="17"/>
  <c r="R218" i="17"/>
  <c r="R35" i="17"/>
  <c r="F218" i="17"/>
  <c r="F35" i="17"/>
  <c r="I216" i="17"/>
  <c r="I33" i="17"/>
  <c r="T34" i="17"/>
  <c r="X34" i="17" s="1"/>
  <c r="T156" i="17"/>
  <c r="X156" i="17" s="1"/>
  <c r="L34" i="17"/>
  <c r="L156" i="17"/>
  <c r="O154" i="17"/>
  <c r="W154" i="17" s="1"/>
  <c r="O93" i="17"/>
  <c r="W93" i="17" s="1"/>
  <c r="K154" i="17"/>
  <c r="K32" i="17"/>
  <c r="G154" i="17"/>
  <c r="G398" i="17"/>
  <c r="R30" i="17"/>
  <c r="R213" i="17"/>
  <c r="J30" i="17"/>
  <c r="J213" i="17"/>
  <c r="F396" i="17"/>
  <c r="F30" i="17"/>
  <c r="M336" i="17"/>
  <c r="M153" i="17"/>
  <c r="T334" i="17"/>
  <c r="T151" i="17"/>
  <c r="L29" i="17"/>
  <c r="L151" i="17"/>
  <c r="H151" i="17"/>
  <c r="H90" i="17"/>
  <c r="H273" i="17"/>
  <c r="O272" i="17"/>
  <c r="W272" i="17" s="1"/>
  <c r="O211" i="17"/>
  <c r="W211" i="17" s="1"/>
  <c r="K211" i="17"/>
  <c r="K28" i="17"/>
  <c r="G272" i="17"/>
  <c r="G211" i="17"/>
  <c r="V147" i="17"/>
  <c r="V208" i="17"/>
  <c r="N208" i="17"/>
  <c r="N147" i="17"/>
  <c r="J391" i="17"/>
  <c r="J25" i="17"/>
  <c r="F208" i="17"/>
  <c r="F147" i="17"/>
  <c r="U146" i="17"/>
  <c r="U85" i="17"/>
  <c r="Q329" i="17"/>
  <c r="Q146" i="17"/>
  <c r="Q24" i="17"/>
  <c r="L210" i="17"/>
  <c r="L271" i="17"/>
  <c r="H332" i="17"/>
  <c r="H27" i="17"/>
  <c r="H149" i="17"/>
  <c r="G270" i="17"/>
  <c r="G209" i="17"/>
  <c r="V382" i="17"/>
  <c r="V77" i="17"/>
  <c r="V260" i="17"/>
  <c r="V16" i="17"/>
  <c r="V199" i="17"/>
  <c r="N260" i="17"/>
  <c r="N199" i="17"/>
  <c r="F199" i="17"/>
  <c r="F77" i="17"/>
  <c r="F260" i="17"/>
  <c r="I145" i="17"/>
  <c r="I84" i="17"/>
  <c r="E23" i="17"/>
  <c r="E328" i="17"/>
  <c r="E145" i="17"/>
  <c r="L83" i="17"/>
  <c r="L266" i="17"/>
  <c r="S80" i="17"/>
  <c r="S324" i="17"/>
  <c r="G446" i="17"/>
  <c r="G263" i="17"/>
  <c r="V262" i="17"/>
  <c r="V201" i="17"/>
  <c r="R201" i="17"/>
  <c r="R18" i="17"/>
  <c r="N384" i="17"/>
  <c r="N262" i="17"/>
  <c r="N201" i="17"/>
  <c r="N18" i="17"/>
  <c r="F262" i="17"/>
  <c r="F201" i="17"/>
  <c r="I81" i="17"/>
  <c r="I203" i="17"/>
  <c r="I142" i="17"/>
  <c r="K322" i="17"/>
  <c r="K78" i="17"/>
  <c r="V191" i="17"/>
  <c r="V8" i="17"/>
  <c r="R69" i="17"/>
  <c r="R191" i="17"/>
  <c r="R252" i="17"/>
  <c r="R374" i="17"/>
  <c r="N191" i="17"/>
  <c r="N8" i="17"/>
  <c r="J252" i="17"/>
  <c r="J191" i="17"/>
  <c r="J8" i="17"/>
  <c r="U137" i="17"/>
  <c r="U198" i="17"/>
  <c r="M198" i="17"/>
  <c r="M137" i="17"/>
  <c r="E137" i="17"/>
  <c r="E198" i="17"/>
  <c r="E15" i="17"/>
  <c r="S316" i="17"/>
  <c r="S133" i="17"/>
  <c r="V315" i="17"/>
  <c r="V71" i="17"/>
  <c r="N71" i="17"/>
  <c r="N10" i="17"/>
  <c r="F10" i="17"/>
  <c r="F71" i="17"/>
  <c r="F315" i="17"/>
  <c r="Q195" i="17"/>
  <c r="Q134" i="17"/>
  <c r="E256" i="17"/>
  <c r="E73" i="17"/>
  <c r="E378" i="17"/>
  <c r="E195" i="17"/>
  <c r="T13" i="17"/>
  <c r="X13" i="17" s="1"/>
  <c r="T135" i="17"/>
  <c r="X135" i="17" s="1"/>
  <c r="L318" i="17"/>
  <c r="L135" i="17"/>
  <c r="O70" i="17"/>
  <c r="W70" i="17" s="1"/>
  <c r="O253" i="17"/>
  <c r="W253" i="17" s="1"/>
  <c r="O192" i="17"/>
  <c r="W192" i="17" s="1"/>
  <c r="G314" i="17"/>
  <c r="G70" i="17"/>
  <c r="V251" i="17"/>
  <c r="V68" i="17"/>
  <c r="V190" i="17"/>
  <c r="N251" i="17"/>
  <c r="N190" i="17"/>
  <c r="F68" i="17"/>
  <c r="F251" i="17"/>
  <c r="F190" i="17"/>
  <c r="U6" i="17"/>
  <c r="U189" i="17"/>
  <c r="M6" i="17"/>
  <c r="M189" i="17"/>
  <c r="I67" i="17"/>
  <c r="I189" i="17"/>
  <c r="I128" i="17"/>
  <c r="E189" i="17"/>
  <c r="E250" i="17"/>
  <c r="E433" i="17"/>
  <c r="E6" i="17"/>
  <c r="L66" i="17"/>
  <c r="L188" i="17"/>
  <c r="L127" i="17"/>
  <c r="H188" i="17"/>
  <c r="H249" i="17"/>
  <c r="E47" i="17"/>
  <c r="H41" i="17"/>
  <c r="J34" i="17"/>
  <c r="J10" i="17"/>
  <c r="I7" i="17"/>
  <c r="L35" i="17"/>
  <c r="N16" i="17"/>
  <c r="M10" i="17"/>
  <c r="O39" i="17"/>
  <c r="W39" i="17" s="1"/>
  <c r="O28" i="17"/>
  <c r="W28" i="17" s="1"/>
  <c r="M138" i="17"/>
  <c r="O65" i="17"/>
  <c r="W65" i="17" s="1"/>
  <c r="O187" i="17"/>
  <c r="W187" i="17" s="1"/>
  <c r="G65" i="17"/>
  <c r="G126" i="17"/>
  <c r="V186" i="17"/>
  <c r="V3" i="17"/>
  <c r="R3" i="17"/>
  <c r="R64" i="17"/>
  <c r="R186" i="17"/>
  <c r="U63" i="17"/>
  <c r="U2" i="17"/>
  <c r="I246" i="17"/>
  <c r="I368" i="17"/>
  <c r="E2" i="17"/>
  <c r="E124" i="17"/>
  <c r="T367" i="17"/>
  <c r="X367" i="17" s="1"/>
  <c r="T184" i="17"/>
  <c r="X184" i="17" s="1"/>
  <c r="O126" i="17"/>
  <c r="W126" i="17" s="1"/>
  <c r="E185" i="17"/>
  <c r="N205" i="17"/>
  <c r="N144" i="17"/>
  <c r="F22" i="17"/>
  <c r="F388" i="17"/>
  <c r="F205" i="17"/>
  <c r="F144" i="17"/>
  <c r="Q80" i="17"/>
  <c r="Q202" i="17"/>
  <c r="Q19" i="17"/>
  <c r="M202" i="17"/>
  <c r="M141" i="17"/>
  <c r="M19" i="17"/>
  <c r="P79" i="17"/>
  <c r="P140" i="17"/>
  <c r="H323" i="17"/>
  <c r="H140" i="17"/>
  <c r="S447" i="17"/>
  <c r="S203" i="17"/>
  <c r="S20" i="17"/>
  <c r="O142" i="17"/>
  <c r="W142" i="17" s="1"/>
  <c r="O264" i="17"/>
  <c r="W264" i="17" s="1"/>
  <c r="K264" i="17"/>
  <c r="K203" i="17"/>
  <c r="V204" i="17"/>
  <c r="V143" i="17"/>
  <c r="N143" i="17"/>
  <c r="N21" i="17"/>
  <c r="Q200" i="17"/>
  <c r="Q139" i="17"/>
  <c r="Q17" i="17"/>
  <c r="M200" i="17"/>
  <c r="M139" i="17"/>
  <c r="E200" i="17"/>
  <c r="E139" i="17"/>
  <c r="L8" i="17"/>
  <c r="L313" i="17"/>
  <c r="L130" i="17"/>
  <c r="S198" i="17"/>
  <c r="S320" i="17"/>
  <c r="S76" i="17"/>
  <c r="O198" i="17"/>
  <c r="W198" i="17" s="1"/>
  <c r="O259" i="17"/>
  <c r="W259" i="17" s="1"/>
  <c r="O15" i="17"/>
  <c r="W15" i="17" s="1"/>
  <c r="K320" i="17"/>
  <c r="K76" i="17"/>
  <c r="G198" i="17"/>
  <c r="G259" i="17"/>
  <c r="V136" i="17"/>
  <c r="V258" i="17"/>
  <c r="V75" i="17"/>
  <c r="R75" i="17"/>
  <c r="R197" i="17"/>
  <c r="N380" i="17"/>
  <c r="N75" i="17"/>
  <c r="N258" i="17"/>
  <c r="J441" i="17"/>
  <c r="J197" i="17"/>
  <c r="F136" i="17"/>
  <c r="F258" i="17"/>
  <c r="F75" i="17"/>
  <c r="F197" i="17"/>
  <c r="U72" i="17"/>
  <c r="U194" i="17"/>
  <c r="Q133" i="17"/>
  <c r="Q72" i="17"/>
  <c r="Q255" i="17"/>
  <c r="Q194" i="17"/>
  <c r="Q11" i="17"/>
  <c r="M72" i="17"/>
  <c r="M11" i="17"/>
  <c r="M194" i="17"/>
  <c r="I377" i="17"/>
  <c r="I255" i="17"/>
  <c r="I194" i="17"/>
  <c r="E438" i="17"/>
  <c r="E194" i="17"/>
  <c r="T193" i="17"/>
  <c r="X193" i="17" s="1"/>
  <c r="T376" i="17"/>
  <c r="X376" i="17" s="1"/>
  <c r="T132" i="17"/>
  <c r="X132" i="17" s="1"/>
  <c r="H193" i="17"/>
  <c r="H132" i="17"/>
  <c r="S195" i="17"/>
  <c r="S439" i="17"/>
  <c r="O195" i="17"/>
  <c r="W195" i="17" s="1"/>
  <c r="O317" i="17"/>
  <c r="W317" i="17" s="1"/>
  <c r="K195" i="17"/>
  <c r="K256" i="17"/>
  <c r="V74" i="17"/>
  <c r="V196" i="17"/>
  <c r="R135" i="17"/>
  <c r="R379" i="17"/>
  <c r="R74" i="17"/>
  <c r="R196" i="17"/>
  <c r="N74" i="17"/>
  <c r="N196" i="17"/>
  <c r="N13" i="17"/>
  <c r="J135" i="17"/>
  <c r="J257" i="17"/>
  <c r="J74" i="17"/>
  <c r="J196" i="17"/>
  <c r="F74" i="17"/>
  <c r="F196" i="17"/>
  <c r="U70" i="17"/>
  <c r="U192" i="17"/>
  <c r="M131" i="17"/>
  <c r="M192" i="17"/>
  <c r="I192" i="17"/>
  <c r="I131" i="17"/>
  <c r="L129" i="17"/>
  <c r="L7" i="17"/>
  <c r="S189" i="17"/>
  <c r="S311" i="17"/>
  <c r="S67" i="17"/>
  <c r="K189" i="17"/>
  <c r="K128" i="17"/>
  <c r="V188" i="17"/>
  <c r="V5" i="17"/>
  <c r="R188" i="17"/>
  <c r="R371" i="17"/>
  <c r="R127" i="17"/>
  <c r="J127" i="17"/>
  <c r="J371" i="17"/>
  <c r="U187" i="17"/>
  <c r="U4" i="17"/>
  <c r="U126" i="17"/>
  <c r="M126" i="17"/>
  <c r="M4" i="17"/>
  <c r="I431" i="17"/>
  <c r="I187" i="17"/>
  <c r="H125" i="17"/>
  <c r="H186" i="17"/>
  <c r="H64" i="17"/>
  <c r="S246" i="17"/>
  <c r="S185" i="17"/>
  <c r="S124" i="17"/>
  <c r="O63" i="17"/>
  <c r="W63" i="17" s="1"/>
  <c r="O429" i="17"/>
  <c r="W429" i="17" s="1"/>
  <c r="O185" i="17"/>
  <c r="W185" i="17" s="1"/>
  <c r="K124" i="17"/>
  <c r="K185" i="17"/>
  <c r="V184" i="17"/>
  <c r="V489" i="17"/>
  <c r="V245" i="17"/>
  <c r="V62" i="17"/>
  <c r="R184" i="17"/>
  <c r="R245" i="17"/>
  <c r="N123" i="17"/>
  <c r="N306" i="17"/>
  <c r="N184" i="17"/>
  <c r="J306" i="17"/>
  <c r="J184" i="17"/>
  <c r="F123" i="17"/>
  <c r="F184" i="17"/>
  <c r="G43" i="17"/>
  <c r="F23" i="17"/>
  <c r="I17" i="17"/>
  <c r="F14" i="17"/>
  <c r="F13" i="17"/>
  <c r="F5" i="17"/>
  <c r="L62" i="17"/>
  <c r="N14" i="17"/>
  <c r="M9" i="17"/>
  <c r="L3" i="17"/>
  <c r="U29" i="17"/>
  <c r="O25" i="17"/>
  <c r="W25" i="17" s="1"/>
  <c r="U19" i="17"/>
  <c r="S12" i="17"/>
  <c r="R125" i="17"/>
  <c r="O128" i="17"/>
  <c r="W128" i="17" s="1"/>
  <c r="Q141" i="17"/>
  <c r="F143" i="17"/>
  <c r="T162" i="17"/>
  <c r="X162" i="17" s="1"/>
  <c r="N197" i="17"/>
  <c r="O203" i="17"/>
  <c r="W203" i="17" s="1"/>
  <c r="J205" i="17"/>
  <c r="F216" i="17"/>
  <c r="K248" i="17"/>
  <c r="R305" i="17"/>
  <c r="R122" i="17"/>
  <c r="T238" i="17"/>
  <c r="X238" i="17" s="1"/>
  <c r="T177" i="17"/>
  <c r="X177" i="17" s="1"/>
  <c r="L177" i="17"/>
  <c r="L238" i="17"/>
  <c r="S300" i="17"/>
  <c r="S117" i="17"/>
  <c r="E298" i="17"/>
  <c r="E237" i="17"/>
  <c r="T234" i="17"/>
  <c r="X234" i="17" s="1"/>
  <c r="T173" i="17"/>
  <c r="X173" i="17" s="1"/>
  <c r="L234" i="17"/>
  <c r="L173" i="17"/>
  <c r="O357" i="17"/>
  <c r="W357" i="17" s="1"/>
  <c r="O174" i="17"/>
  <c r="W174" i="17" s="1"/>
  <c r="J354" i="17"/>
  <c r="J293" i="17"/>
  <c r="U233" i="17"/>
  <c r="U294" i="17"/>
  <c r="L230" i="17"/>
  <c r="L169" i="17"/>
  <c r="O170" i="17"/>
  <c r="W170" i="17" s="1"/>
  <c r="O48" i="17"/>
  <c r="W48" i="17" s="1"/>
  <c r="G292" i="17"/>
  <c r="G170" i="17"/>
  <c r="N290" i="17"/>
  <c r="N229" i="17"/>
  <c r="L349" i="17"/>
  <c r="L166" i="17"/>
  <c r="V283" i="17"/>
  <c r="V39" i="17"/>
  <c r="U463" i="17"/>
  <c r="U158" i="17"/>
  <c r="T32" i="17"/>
  <c r="T154" i="17"/>
  <c r="N336" i="17"/>
  <c r="N153" i="17"/>
  <c r="H333" i="17"/>
  <c r="H150" i="17"/>
  <c r="S269" i="17"/>
  <c r="S208" i="17"/>
  <c r="R146" i="17"/>
  <c r="R207" i="17"/>
  <c r="Q271" i="17"/>
  <c r="Q210" i="17"/>
  <c r="I210" i="17"/>
  <c r="I149" i="17"/>
  <c r="O77" i="17"/>
  <c r="W77" i="17" s="1"/>
  <c r="O321" i="17"/>
  <c r="W321" i="17" s="1"/>
  <c r="O16" i="17"/>
  <c r="W16" i="17" s="1"/>
  <c r="V206" i="17"/>
  <c r="V145" i="17"/>
  <c r="G79" i="17"/>
  <c r="G323" i="17"/>
  <c r="R203" i="17"/>
  <c r="R142" i="17"/>
  <c r="F264" i="17"/>
  <c r="F203" i="17"/>
  <c r="M326" i="17"/>
  <c r="M21" i="17"/>
  <c r="M143" i="17"/>
  <c r="O252" i="17"/>
  <c r="W252" i="17" s="1"/>
  <c r="O8" i="17"/>
  <c r="W8" i="17" s="1"/>
  <c r="K313" i="17"/>
  <c r="K69" i="17"/>
  <c r="J76" i="17"/>
  <c r="J381" i="17"/>
  <c r="J259" i="17"/>
  <c r="J198" i="17"/>
  <c r="Q197" i="17"/>
  <c r="Q14" i="17"/>
  <c r="Q136" i="17"/>
  <c r="G315" i="17"/>
  <c r="G132" i="17"/>
  <c r="V73" i="17"/>
  <c r="V256" i="17"/>
  <c r="V195" i="17"/>
  <c r="U135" i="17"/>
  <c r="U13" i="17"/>
  <c r="E196" i="17"/>
  <c r="E135" i="17"/>
  <c r="R311" i="17"/>
  <c r="R189" i="17"/>
  <c r="K308" i="17"/>
  <c r="K125" i="17"/>
  <c r="N185" i="17"/>
  <c r="N124" i="17"/>
  <c r="U245" i="17"/>
  <c r="U62" i="17"/>
  <c r="Q489" i="17"/>
  <c r="Q367" i="17"/>
  <c r="Q123" i="17"/>
  <c r="Q306" i="17"/>
  <c r="F62" i="17"/>
  <c r="G59" i="17"/>
  <c r="G48" i="17"/>
  <c r="J42" i="17"/>
  <c r="E19" i="17"/>
  <c r="J21" i="17"/>
  <c r="E17" i="17"/>
  <c r="I11" i="17"/>
  <c r="E13" i="17"/>
  <c r="G4" i="17"/>
  <c r="I2" i="17"/>
  <c r="L37" i="17"/>
  <c r="L28" i="17"/>
  <c r="N22" i="17"/>
  <c r="O56" i="17"/>
  <c r="W56" i="17" s="1"/>
  <c r="O20" i="17"/>
  <c r="W20" i="17" s="1"/>
  <c r="U11" i="17"/>
  <c r="O12" i="17"/>
  <c r="W12" i="17" s="1"/>
  <c r="Q4" i="17"/>
  <c r="M124" i="17"/>
  <c r="S128" i="17"/>
  <c r="T129" i="17"/>
  <c r="T131" i="17"/>
  <c r="X131" i="17" s="1"/>
  <c r="I136" i="17"/>
  <c r="U139" i="17"/>
  <c r="T141" i="17"/>
  <c r="J143" i="17"/>
  <c r="J144" i="17"/>
  <c r="L186" i="17"/>
  <c r="U188" i="17"/>
  <c r="L193" i="17"/>
  <c r="V197" i="17"/>
  <c r="I200" i="17"/>
  <c r="F306" i="17"/>
  <c r="O246" i="17"/>
  <c r="W246" i="17" s="1"/>
  <c r="K63" i="17"/>
  <c r="P452" i="17"/>
  <c r="P15" i="17"/>
  <c r="P160" i="17"/>
  <c r="P317" i="17"/>
  <c r="P269" i="17"/>
  <c r="P36" i="17"/>
  <c r="P24" i="17"/>
  <c r="P134" i="17"/>
  <c r="P167" i="17"/>
  <c r="P348" i="17"/>
  <c r="P165" i="17"/>
  <c r="P163" i="17"/>
  <c r="P344" i="17"/>
  <c r="P159" i="17"/>
  <c r="P152" i="17"/>
  <c r="P335" i="17"/>
  <c r="P25" i="17"/>
  <c r="P86" i="17"/>
  <c r="P136" i="17"/>
  <c r="P193" i="17"/>
  <c r="P312" i="17"/>
  <c r="P7" i="17"/>
  <c r="D419" i="17"/>
  <c r="D358" i="17"/>
  <c r="D114" i="17"/>
  <c r="D297" i="17"/>
  <c r="D480" i="17"/>
  <c r="D53" i="17"/>
  <c r="D408" i="17"/>
  <c r="D469" i="17"/>
  <c r="D286" i="17"/>
  <c r="D103" i="17"/>
  <c r="D225" i="17"/>
  <c r="D42" i="17"/>
  <c r="D460" i="17"/>
  <c r="D338" i="17"/>
  <c r="D399" i="17"/>
  <c r="D277" i="17"/>
  <c r="D94" i="17"/>
  <c r="D216" i="17"/>
  <c r="D33" i="17"/>
  <c r="D390" i="17"/>
  <c r="D329" i="17"/>
  <c r="D451" i="17"/>
  <c r="D146" i="17"/>
  <c r="D207" i="17"/>
  <c r="D24" i="17"/>
  <c r="D442" i="17"/>
  <c r="D381" i="17"/>
  <c r="D259" i="17"/>
  <c r="D76" i="17"/>
  <c r="D198" i="17"/>
  <c r="D15" i="17"/>
  <c r="D429" i="17"/>
  <c r="D368" i="17"/>
  <c r="D63" i="17"/>
  <c r="D246" i="17"/>
  <c r="D307" i="17"/>
  <c r="D185" i="17"/>
  <c r="D2" i="17"/>
  <c r="H488" i="17"/>
  <c r="H366" i="17"/>
  <c r="H427" i="17"/>
  <c r="H122" i="17"/>
  <c r="H305" i="17"/>
  <c r="H183" i="17"/>
  <c r="H61" i="17"/>
  <c r="N487" i="17"/>
  <c r="N426" i="17"/>
  <c r="N365" i="17"/>
  <c r="N121" i="17"/>
  <c r="N304" i="17"/>
  <c r="N182" i="17"/>
  <c r="N60" i="17"/>
  <c r="I486" i="17"/>
  <c r="I425" i="17"/>
  <c r="I364" i="17"/>
  <c r="I120" i="17"/>
  <c r="I303" i="17"/>
  <c r="I59" i="17"/>
  <c r="I181" i="17"/>
  <c r="T423" i="17"/>
  <c r="X423" i="17" s="1"/>
  <c r="T362" i="17"/>
  <c r="X362" i="17" s="1"/>
  <c r="T484" i="17"/>
  <c r="X484" i="17" s="1"/>
  <c r="T118" i="17"/>
  <c r="X118" i="17" s="1"/>
  <c r="H484" i="17"/>
  <c r="H423" i="17"/>
  <c r="H362" i="17"/>
  <c r="H118" i="17"/>
  <c r="H57" i="17"/>
  <c r="K424" i="17"/>
  <c r="K485" i="17"/>
  <c r="K363" i="17"/>
  <c r="K241" i="17"/>
  <c r="R482" i="17"/>
  <c r="R421" i="17"/>
  <c r="R116" i="17"/>
  <c r="R177" i="17"/>
  <c r="R299" i="17"/>
  <c r="R238" i="17"/>
  <c r="J482" i="17"/>
  <c r="J421" i="17"/>
  <c r="J116" i="17"/>
  <c r="J177" i="17"/>
  <c r="J360" i="17"/>
  <c r="J299" i="17"/>
  <c r="J238" i="17"/>
  <c r="Q483" i="17"/>
  <c r="Q361" i="17"/>
  <c r="Q117" i="17"/>
  <c r="Q300" i="17"/>
  <c r="Q56" i="17"/>
  <c r="Q178" i="17"/>
  <c r="I483" i="17"/>
  <c r="I361" i="17"/>
  <c r="I422" i="17"/>
  <c r="I117" i="17"/>
  <c r="I300" i="17"/>
  <c r="I56" i="17"/>
  <c r="I178" i="17"/>
  <c r="T419" i="17"/>
  <c r="X419" i="17" s="1"/>
  <c r="T480" i="17"/>
  <c r="X480" i="17" s="1"/>
  <c r="T358" i="17"/>
  <c r="X358" i="17" s="1"/>
  <c r="T114" i="17"/>
  <c r="X114" i="17" s="1"/>
  <c r="T297" i="17"/>
  <c r="X297" i="17" s="1"/>
  <c r="L480" i="17"/>
  <c r="L419" i="17"/>
  <c r="L358" i="17"/>
  <c r="L114" i="17"/>
  <c r="L297" i="17"/>
  <c r="S420" i="17"/>
  <c r="S481" i="17"/>
  <c r="S359" i="17"/>
  <c r="S237" i="17"/>
  <c r="S54" i="17"/>
  <c r="S115" i="17"/>
  <c r="S298" i="17"/>
  <c r="G420" i="17"/>
  <c r="G481" i="17"/>
  <c r="G115" i="17"/>
  <c r="G298" i="17"/>
  <c r="G237" i="17"/>
  <c r="R478" i="17"/>
  <c r="R417" i="17"/>
  <c r="R112" i="17"/>
  <c r="R173" i="17"/>
  <c r="R234" i="17"/>
  <c r="J478" i="17"/>
  <c r="J417" i="17"/>
  <c r="J112" i="17"/>
  <c r="J173" i="17"/>
  <c r="J356" i="17"/>
  <c r="J295" i="17"/>
  <c r="J234" i="17"/>
  <c r="I479" i="17"/>
  <c r="I357" i="17"/>
  <c r="I418" i="17"/>
  <c r="I113" i="17"/>
  <c r="I52" i="17"/>
  <c r="I174" i="17"/>
  <c r="T415" i="17"/>
  <c r="X415" i="17" s="1"/>
  <c r="T354" i="17"/>
  <c r="X354" i="17" s="1"/>
  <c r="T110" i="17"/>
  <c r="X110" i="17" s="1"/>
  <c r="T293" i="17"/>
  <c r="X293" i="17" s="1"/>
  <c r="P476" i="17"/>
  <c r="P354" i="17"/>
  <c r="P293" i="17"/>
  <c r="L476" i="17"/>
  <c r="L415" i="17"/>
  <c r="L354" i="17"/>
  <c r="L110" i="17"/>
  <c r="L293" i="17"/>
  <c r="G416" i="17"/>
  <c r="G477" i="17"/>
  <c r="G111" i="17"/>
  <c r="G294" i="17"/>
  <c r="G233" i="17"/>
  <c r="J474" i="17"/>
  <c r="J413" i="17"/>
  <c r="J108" i="17"/>
  <c r="J169" i="17"/>
  <c r="J352" i="17"/>
  <c r="J291" i="17"/>
  <c r="J230" i="17"/>
  <c r="U475" i="17"/>
  <c r="U414" i="17"/>
  <c r="U353" i="17"/>
  <c r="U109" i="17"/>
  <c r="U292" i="17"/>
  <c r="U48" i="17"/>
  <c r="U170" i="17"/>
  <c r="I475" i="17"/>
  <c r="I353" i="17"/>
  <c r="I414" i="17"/>
  <c r="I109" i="17"/>
  <c r="I48" i="17"/>
  <c r="I170" i="17"/>
  <c r="H412" i="17"/>
  <c r="H473" i="17"/>
  <c r="H351" i="17"/>
  <c r="H229" i="17"/>
  <c r="H46" i="17"/>
  <c r="O472" i="17"/>
  <c r="W472" i="17" s="1"/>
  <c r="O411" i="17"/>
  <c r="W411" i="17" s="1"/>
  <c r="O106" i="17"/>
  <c r="W106" i="17" s="1"/>
  <c r="O167" i="17"/>
  <c r="W167" i="17" s="1"/>
  <c r="O350" i="17"/>
  <c r="W350" i="17" s="1"/>
  <c r="O289" i="17"/>
  <c r="W289" i="17" s="1"/>
  <c r="U470" i="17"/>
  <c r="U348" i="17"/>
  <c r="U409" i="17"/>
  <c r="U287" i="17"/>
  <c r="U226" i="17"/>
  <c r="I409" i="17"/>
  <c r="I348" i="17"/>
  <c r="I104" i="17"/>
  <c r="I287" i="17"/>
  <c r="I226" i="17"/>
  <c r="I43" i="17"/>
  <c r="T408" i="17"/>
  <c r="X408" i="17" s="1"/>
  <c r="T469" i="17"/>
  <c r="X469" i="17" s="1"/>
  <c r="T286" i="17"/>
  <c r="X286" i="17" s="1"/>
  <c r="T103" i="17"/>
  <c r="X103" i="17" s="1"/>
  <c r="T42" i="17"/>
  <c r="X42" i="17" s="1"/>
  <c r="T225" i="17"/>
  <c r="X225" i="17" s="1"/>
  <c r="P408" i="17"/>
  <c r="P469" i="17"/>
  <c r="P347" i="17"/>
  <c r="P286" i="17"/>
  <c r="P42" i="17"/>
  <c r="P103" i="17"/>
  <c r="P225" i="17"/>
  <c r="H408" i="17"/>
  <c r="H469" i="17"/>
  <c r="H347" i="17"/>
  <c r="H286" i="17"/>
  <c r="H225" i="17"/>
  <c r="H42" i="17"/>
  <c r="S468" i="17"/>
  <c r="S407" i="17"/>
  <c r="S102" i="17"/>
  <c r="S346" i="17"/>
  <c r="S163" i="17"/>
  <c r="O468" i="17"/>
  <c r="W468" i="17" s="1"/>
  <c r="O407" i="17"/>
  <c r="W407" i="17" s="1"/>
  <c r="O102" i="17"/>
  <c r="W102" i="17" s="1"/>
  <c r="O285" i="17"/>
  <c r="W285" i="17" s="1"/>
  <c r="O163" i="17"/>
  <c r="W163" i="17" s="1"/>
  <c r="O346" i="17"/>
  <c r="W346" i="17" s="1"/>
  <c r="J467" i="17"/>
  <c r="J406" i="17"/>
  <c r="J345" i="17"/>
  <c r="J101" i="17"/>
  <c r="J162" i="17"/>
  <c r="F467" i="17"/>
  <c r="F345" i="17"/>
  <c r="F406" i="17"/>
  <c r="F101" i="17"/>
  <c r="F284" i="17"/>
  <c r="F162" i="17"/>
  <c r="M404" i="17"/>
  <c r="M343" i="17"/>
  <c r="M465" i="17"/>
  <c r="M99" i="17"/>
  <c r="M282" i="17"/>
  <c r="M221" i="17"/>
  <c r="M38" i="17"/>
  <c r="E465" i="17"/>
  <c r="E404" i="17"/>
  <c r="E343" i="17"/>
  <c r="E99" i="17"/>
  <c r="E282" i="17"/>
  <c r="E221" i="17"/>
  <c r="E38" i="17"/>
  <c r="L57" i="17"/>
  <c r="L49" i="17"/>
  <c r="D137" i="17"/>
  <c r="D164" i="17"/>
  <c r="T164" i="17"/>
  <c r="X164" i="17" s="1"/>
  <c r="G172" i="17"/>
  <c r="G176" i="17"/>
  <c r="O176" i="17"/>
  <c r="W176" i="17" s="1"/>
  <c r="G180" i="17"/>
  <c r="G228" i="17"/>
  <c r="T229" i="17"/>
  <c r="X229" i="17" s="1"/>
  <c r="I242" i="17"/>
  <c r="I292" i="17"/>
  <c r="R291" i="17"/>
  <c r="P110" i="17"/>
  <c r="R360" i="17"/>
  <c r="D433" i="17"/>
  <c r="D488" i="17"/>
  <c r="D427" i="17"/>
  <c r="D366" i="17"/>
  <c r="D122" i="17"/>
  <c r="D305" i="17"/>
  <c r="D183" i="17"/>
  <c r="D477" i="17"/>
  <c r="D416" i="17"/>
  <c r="D355" i="17"/>
  <c r="D294" i="17"/>
  <c r="D111" i="17"/>
  <c r="D407" i="17"/>
  <c r="D468" i="17"/>
  <c r="D346" i="17"/>
  <c r="D285" i="17"/>
  <c r="D102" i="17"/>
  <c r="D224" i="17"/>
  <c r="D393" i="17"/>
  <c r="D454" i="17"/>
  <c r="D271" i="17"/>
  <c r="D332" i="17"/>
  <c r="D88" i="17"/>
  <c r="D210" i="17"/>
  <c r="D448" i="17"/>
  <c r="D387" i="17"/>
  <c r="D82" i="17"/>
  <c r="D265" i="17"/>
  <c r="D143" i="17"/>
  <c r="D326" i="17"/>
  <c r="D204" i="17"/>
  <c r="D440" i="17"/>
  <c r="D379" i="17"/>
  <c r="D257" i="17"/>
  <c r="D74" i="17"/>
  <c r="D318" i="17"/>
  <c r="D196" i="17"/>
  <c r="G427" i="17"/>
  <c r="G366" i="17"/>
  <c r="G488" i="17"/>
  <c r="G122" i="17"/>
  <c r="G61" i="17"/>
  <c r="I426" i="17"/>
  <c r="I487" i="17"/>
  <c r="I365" i="17"/>
  <c r="I121" i="17"/>
  <c r="I60" i="17"/>
  <c r="T425" i="17"/>
  <c r="X425" i="17" s="1"/>
  <c r="T486" i="17"/>
  <c r="X486" i="17" s="1"/>
  <c r="T120" i="17"/>
  <c r="X120" i="17" s="1"/>
  <c r="T242" i="17"/>
  <c r="X242" i="17" s="1"/>
  <c r="H486" i="17"/>
  <c r="H364" i="17"/>
  <c r="O423" i="17"/>
  <c r="W423" i="17" s="1"/>
  <c r="O484" i="17"/>
  <c r="W484" i="17" s="1"/>
  <c r="O362" i="17"/>
  <c r="W362" i="17" s="1"/>
  <c r="O240" i="17"/>
  <c r="W240" i="17" s="1"/>
  <c r="O57" i="17"/>
  <c r="W57" i="17" s="1"/>
  <c r="K423" i="17"/>
  <c r="K484" i="17"/>
  <c r="K118" i="17"/>
  <c r="K240" i="17"/>
  <c r="V485" i="17"/>
  <c r="V424" i="17"/>
  <c r="V119" i="17"/>
  <c r="V180" i="17"/>
  <c r="V302" i="17"/>
  <c r="V241" i="17"/>
  <c r="N485" i="17"/>
  <c r="N424" i="17"/>
  <c r="N119" i="17"/>
  <c r="N180" i="17"/>
  <c r="N363" i="17"/>
  <c r="N302" i="17"/>
  <c r="N241" i="17"/>
  <c r="N58" i="17"/>
  <c r="F485" i="17"/>
  <c r="F424" i="17"/>
  <c r="F119" i="17"/>
  <c r="F180" i="17"/>
  <c r="F302" i="17"/>
  <c r="F241" i="17"/>
  <c r="F58" i="17"/>
  <c r="Q482" i="17"/>
  <c r="Q421" i="17"/>
  <c r="Q360" i="17"/>
  <c r="Q116" i="17"/>
  <c r="Q299" i="17"/>
  <c r="Q177" i="17"/>
  <c r="Q55" i="17"/>
  <c r="M482" i="17"/>
  <c r="M360" i="17"/>
  <c r="M421" i="17"/>
  <c r="M116" i="17"/>
  <c r="M299" i="17"/>
  <c r="M55" i="17"/>
  <c r="M177" i="17"/>
  <c r="T483" i="17"/>
  <c r="X483" i="17" s="1"/>
  <c r="T361" i="17"/>
  <c r="X361" i="17" s="1"/>
  <c r="T422" i="17"/>
  <c r="X422" i="17" s="1"/>
  <c r="P483" i="17"/>
  <c r="P422" i="17"/>
  <c r="P361" i="17"/>
  <c r="P117" i="17"/>
  <c r="D14" i="17"/>
  <c r="D61" i="17"/>
  <c r="F44" i="17"/>
  <c r="P53" i="17"/>
  <c r="Q43" i="17"/>
  <c r="S41" i="17"/>
  <c r="L171" i="17"/>
  <c r="T171" i="17"/>
  <c r="X171" i="17" s="1"/>
  <c r="D175" i="17"/>
  <c r="D179" i="17"/>
  <c r="U181" i="17"/>
  <c r="I182" i="17"/>
  <c r="G183" i="17"/>
  <c r="O183" i="17"/>
  <c r="W183" i="17" s="1"/>
  <c r="F223" i="17"/>
  <c r="D236" i="17"/>
  <c r="L236" i="17"/>
  <c r="T236" i="17"/>
  <c r="X236" i="17" s="1"/>
  <c r="D240" i="17"/>
  <c r="L240" i="17"/>
  <c r="T240" i="17"/>
  <c r="X240" i="17" s="1"/>
  <c r="U242" i="17"/>
  <c r="V304" i="17"/>
  <c r="K302" i="17"/>
  <c r="O301" i="17"/>
  <c r="W301" i="17" s="1"/>
  <c r="K285" i="17"/>
  <c r="D85" i="17"/>
  <c r="D100" i="17"/>
  <c r="K111" i="17"/>
  <c r="K119" i="17"/>
  <c r="G359" i="17"/>
  <c r="K362" i="17"/>
  <c r="T476" i="17"/>
  <c r="X476" i="17" s="1"/>
  <c r="D426" i="17"/>
  <c r="D487" i="17"/>
  <c r="D365" i="17"/>
  <c r="D243" i="17"/>
  <c r="D482" i="17"/>
  <c r="D421" i="17"/>
  <c r="D360" i="17"/>
  <c r="D116" i="17"/>
  <c r="D299" i="17"/>
  <c r="D478" i="17"/>
  <c r="D417" i="17"/>
  <c r="D356" i="17"/>
  <c r="D112" i="17"/>
  <c r="D295" i="17"/>
  <c r="D474" i="17"/>
  <c r="D413" i="17"/>
  <c r="D352" i="17"/>
  <c r="D108" i="17"/>
  <c r="D291" i="17"/>
  <c r="D410" i="17"/>
  <c r="D471" i="17"/>
  <c r="D288" i="17"/>
  <c r="D105" i="17"/>
  <c r="D349" i="17"/>
  <c r="D227" i="17"/>
  <c r="D406" i="17"/>
  <c r="D284" i="17"/>
  <c r="D101" i="17"/>
  <c r="D345" i="17"/>
  <c r="D467" i="17"/>
  <c r="D223" i="17"/>
  <c r="D403" i="17"/>
  <c r="D464" i="17"/>
  <c r="D342" i="17"/>
  <c r="D281" i="17"/>
  <c r="D98" i="17"/>
  <c r="D220" i="17"/>
  <c r="D398" i="17"/>
  <c r="D337" i="17"/>
  <c r="D459" i="17"/>
  <c r="D93" i="17"/>
  <c r="D276" i="17"/>
  <c r="D215" i="17"/>
  <c r="D394" i="17"/>
  <c r="D455" i="17"/>
  <c r="D333" i="17"/>
  <c r="D89" i="17"/>
  <c r="D211" i="17"/>
  <c r="D392" i="17"/>
  <c r="D453" i="17"/>
  <c r="D331" i="17"/>
  <c r="D148" i="17"/>
  <c r="D87" i="17"/>
  <c r="D209" i="17"/>
  <c r="D446" i="17"/>
  <c r="D385" i="17"/>
  <c r="D263" i="17"/>
  <c r="D80" i="17"/>
  <c r="D202" i="17"/>
  <c r="D444" i="17"/>
  <c r="D383" i="17"/>
  <c r="D261" i="17"/>
  <c r="D78" i="17"/>
  <c r="D322" i="17"/>
  <c r="D200" i="17"/>
  <c r="D438" i="17"/>
  <c r="D377" i="17"/>
  <c r="D316" i="17"/>
  <c r="D72" i="17"/>
  <c r="D255" i="17"/>
  <c r="D436" i="17"/>
  <c r="D375" i="17"/>
  <c r="D314" i="17"/>
  <c r="D253" i="17"/>
  <c r="D70" i="17"/>
  <c r="D192" i="17"/>
  <c r="D431" i="17"/>
  <c r="D309" i="17"/>
  <c r="D65" i="17"/>
  <c r="D248" i="17"/>
  <c r="D187" i="17"/>
  <c r="D126" i="17"/>
  <c r="V488" i="17"/>
  <c r="V427" i="17"/>
  <c r="V366" i="17"/>
  <c r="V122" i="17"/>
  <c r="V244" i="17"/>
  <c r="V61" i="17"/>
  <c r="R488" i="17"/>
  <c r="R427" i="17"/>
  <c r="R366" i="17"/>
  <c r="R244" i="17"/>
  <c r="R61" i="17"/>
  <c r="N427" i="17"/>
  <c r="N488" i="17"/>
  <c r="N122" i="17"/>
  <c r="N244" i="17"/>
  <c r="N61" i="17"/>
  <c r="J427" i="17"/>
  <c r="J488" i="17"/>
  <c r="J366" i="17"/>
  <c r="J244" i="17"/>
  <c r="J122" i="17"/>
  <c r="F427" i="17"/>
  <c r="F488" i="17"/>
  <c r="F122" i="17"/>
  <c r="F366" i="17"/>
  <c r="F244" i="17"/>
  <c r="U487" i="17"/>
  <c r="U426" i="17"/>
  <c r="U121" i="17"/>
  <c r="U365" i="17"/>
  <c r="U182" i="17"/>
  <c r="U304" i="17"/>
  <c r="U243" i="17"/>
  <c r="Q487" i="17"/>
  <c r="Q426" i="17"/>
  <c r="Q121" i="17"/>
  <c r="Q182" i="17"/>
  <c r="Q304" i="17"/>
  <c r="Q243" i="17"/>
  <c r="L426" i="17"/>
  <c r="L487" i="17"/>
  <c r="L365" i="17"/>
  <c r="L243" i="17"/>
  <c r="L121" i="17"/>
  <c r="H426" i="17"/>
  <c r="H487" i="17"/>
  <c r="H121" i="17"/>
  <c r="H365" i="17"/>
  <c r="H243" i="17"/>
  <c r="H60" i="17"/>
  <c r="S486" i="17"/>
  <c r="S425" i="17"/>
  <c r="S120" i="17"/>
  <c r="S181" i="17"/>
  <c r="S303" i="17"/>
  <c r="S242" i="17"/>
  <c r="K486" i="17"/>
  <c r="K425" i="17"/>
  <c r="K120" i="17"/>
  <c r="K181" i="17"/>
  <c r="K364" i="17"/>
  <c r="K303" i="17"/>
  <c r="K242" i="17"/>
  <c r="G425" i="17"/>
  <c r="G486" i="17"/>
  <c r="G364" i="17"/>
  <c r="G242" i="17"/>
  <c r="V484" i="17"/>
  <c r="V423" i="17"/>
  <c r="V118" i="17"/>
  <c r="V362" i="17"/>
  <c r="V179" i="17"/>
  <c r="V57" i="17"/>
  <c r="V301" i="17"/>
  <c r="V240" i="17"/>
  <c r="R484" i="17"/>
  <c r="R423" i="17"/>
  <c r="R118" i="17"/>
  <c r="R179" i="17"/>
  <c r="R57" i="17"/>
  <c r="R362" i="17"/>
  <c r="R301" i="17"/>
  <c r="R240" i="17"/>
  <c r="N484" i="17"/>
  <c r="N423" i="17"/>
  <c r="N118" i="17"/>
  <c r="N362" i="17"/>
  <c r="N179" i="17"/>
  <c r="N301" i="17"/>
  <c r="N240" i="17"/>
  <c r="N57" i="17"/>
  <c r="J484" i="17"/>
  <c r="J423" i="17"/>
  <c r="J118" i="17"/>
  <c r="J179" i="17"/>
  <c r="J301" i="17"/>
  <c r="J240" i="17"/>
  <c r="F484" i="17"/>
  <c r="F423" i="17"/>
  <c r="F118" i="17"/>
  <c r="F362" i="17"/>
  <c r="F179" i="17"/>
  <c r="F301" i="17"/>
  <c r="F240" i="17"/>
  <c r="U485" i="17"/>
  <c r="U424" i="17"/>
  <c r="U363" i="17"/>
  <c r="U119" i="17"/>
  <c r="U302" i="17"/>
  <c r="U180" i="17"/>
  <c r="Q485" i="17"/>
  <c r="Q363" i="17"/>
  <c r="Q424" i="17"/>
  <c r="Q119" i="17"/>
  <c r="Q302" i="17"/>
  <c r="Q180" i="17"/>
  <c r="M485" i="17"/>
  <c r="M424" i="17"/>
  <c r="M363" i="17"/>
  <c r="M119" i="17"/>
  <c r="M302" i="17"/>
  <c r="M58" i="17"/>
  <c r="M180" i="17"/>
  <c r="I485" i="17"/>
  <c r="I363" i="17"/>
  <c r="I119" i="17"/>
  <c r="I424" i="17"/>
  <c r="I302" i="17"/>
  <c r="I58" i="17"/>
  <c r="I180" i="17"/>
  <c r="E485" i="17"/>
  <c r="E424" i="17"/>
  <c r="E363" i="17"/>
  <c r="E119" i="17"/>
  <c r="E302" i="17"/>
  <c r="E58" i="17"/>
  <c r="E180" i="17"/>
  <c r="T482" i="17"/>
  <c r="X482" i="17" s="1"/>
  <c r="T421" i="17"/>
  <c r="X421" i="17" s="1"/>
  <c r="T360" i="17"/>
  <c r="X360" i="17" s="1"/>
  <c r="T116" i="17"/>
  <c r="X116" i="17" s="1"/>
  <c r="T55" i="17"/>
  <c r="P482" i="17"/>
  <c r="P421" i="17"/>
  <c r="P360" i="17"/>
  <c r="P116" i="17"/>
  <c r="P55" i="17"/>
  <c r="L421" i="17"/>
  <c r="L482" i="17"/>
  <c r="L360" i="17"/>
  <c r="L116" i="17"/>
  <c r="H482" i="17"/>
  <c r="H360" i="17"/>
  <c r="H421" i="17"/>
  <c r="H299" i="17"/>
  <c r="H55" i="17"/>
  <c r="S422" i="17"/>
  <c r="S483" i="17"/>
  <c r="S361" i="17"/>
  <c r="S239" i="17"/>
  <c r="O422" i="17"/>
  <c r="W422" i="17" s="1"/>
  <c r="O483" i="17"/>
  <c r="W483" i="17" s="1"/>
  <c r="O117" i="17"/>
  <c r="W117" i="17" s="1"/>
  <c r="O239" i="17"/>
  <c r="W239" i="17" s="1"/>
  <c r="K422" i="17"/>
  <c r="K483" i="17"/>
  <c r="K361" i="17"/>
  <c r="K239" i="17"/>
  <c r="K117" i="17"/>
  <c r="G422" i="17"/>
  <c r="G117" i="17"/>
  <c r="G361" i="17"/>
  <c r="G239" i="17"/>
  <c r="V480" i="17"/>
  <c r="V419" i="17"/>
  <c r="V114" i="17"/>
  <c r="V358" i="17"/>
  <c r="V297" i="17"/>
  <c r="V175" i="17"/>
  <c r="V53" i="17"/>
  <c r="V236" i="17"/>
  <c r="R480" i="17"/>
  <c r="R419" i="17"/>
  <c r="R114" i="17"/>
  <c r="R175" i="17"/>
  <c r="R53" i="17"/>
  <c r="R358" i="17"/>
  <c r="R297" i="17"/>
  <c r="R236" i="17"/>
  <c r="N480" i="17"/>
  <c r="N419" i="17"/>
  <c r="N114" i="17"/>
  <c r="N358" i="17"/>
  <c r="N175" i="17"/>
  <c r="N236" i="17"/>
  <c r="N53" i="17"/>
  <c r="J480" i="17"/>
  <c r="J419" i="17"/>
  <c r="J114" i="17"/>
  <c r="J175" i="17"/>
  <c r="J236" i="17"/>
  <c r="F480" i="17"/>
  <c r="F419" i="17"/>
  <c r="F114" i="17"/>
  <c r="F358" i="17"/>
  <c r="F297" i="17"/>
  <c r="F175" i="17"/>
  <c r="F236" i="17"/>
  <c r="U481" i="17"/>
  <c r="U420" i="17"/>
  <c r="U359" i="17"/>
  <c r="U115" i="17"/>
  <c r="U176" i="17"/>
  <c r="Q481" i="17"/>
  <c r="Q359" i="17"/>
  <c r="Q420" i="17"/>
  <c r="Q115" i="17"/>
  <c r="Q176" i="17"/>
  <c r="M481" i="17"/>
  <c r="M420" i="17"/>
  <c r="M359" i="17"/>
  <c r="M115" i="17"/>
  <c r="M298" i="17"/>
  <c r="M54" i="17"/>
  <c r="M176" i="17"/>
  <c r="I481" i="17"/>
  <c r="I359" i="17"/>
  <c r="I115" i="17"/>
  <c r="I420" i="17"/>
  <c r="I54" i="17"/>
  <c r="I298" i="17"/>
  <c r="I176" i="17"/>
  <c r="E481" i="17"/>
  <c r="E420" i="17"/>
  <c r="E359" i="17"/>
  <c r="E115" i="17"/>
  <c r="E54" i="17"/>
  <c r="E176" i="17"/>
  <c r="T478" i="17"/>
  <c r="X478" i="17" s="1"/>
  <c r="T417" i="17"/>
  <c r="X417" i="17" s="1"/>
  <c r="T356" i="17"/>
  <c r="X356" i="17" s="1"/>
  <c r="T112" i="17"/>
  <c r="X112" i="17" s="1"/>
  <c r="T295" i="17"/>
  <c r="X295" i="17" s="1"/>
  <c r="T51" i="17"/>
  <c r="P478" i="17"/>
  <c r="P417" i="17"/>
  <c r="P356" i="17"/>
  <c r="P295" i="17"/>
  <c r="P112" i="17"/>
  <c r="P51" i="17"/>
  <c r="L417" i="17"/>
  <c r="L356" i="17"/>
  <c r="L478" i="17"/>
  <c r="L112" i="17"/>
  <c r="L295" i="17"/>
  <c r="H478" i="17"/>
  <c r="H356" i="17"/>
  <c r="H295" i="17"/>
  <c r="H417" i="17"/>
  <c r="H51" i="17"/>
  <c r="S418" i="17"/>
  <c r="S479" i="17"/>
  <c r="S357" i="17"/>
  <c r="S235" i="17"/>
  <c r="O418" i="17"/>
  <c r="W418" i="17" s="1"/>
  <c r="O479" i="17"/>
  <c r="W479" i="17" s="1"/>
  <c r="O113" i="17"/>
  <c r="W113" i="17" s="1"/>
  <c r="O296" i="17"/>
  <c r="W296" i="17" s="1"/>
  <c r="O235" i="17"/>
  <c r="W235" i="17" s="1"/>
  <c r="K418" i="17"/>
  <c r="K479" i="17"/>
  <c r="K357" i="17"/>
  <c r="K235" i="17"/>
  <c r="K113" i="17"/>
  <c r="K296" i="17"/>
  <c r="G418" i="17"/>
  <c r="G479" i="17"/>
  <c r="G113" i="17"/>
  <c r="G357" i="17"/>
  <c r="G235" i="17"/>
  <c r="V476" i="17"/>
  <c r="V415" i="17"/>
  <c r="V110" i="17"/>
  <c r="V354" i="17"/>
  <c r="V293" i="17"/>
  <c r="V171" i="17"/>
  <c r="V49" i="17"/>
  <c r="V232" i="17"/>
  <c r="R476" i="17"/>
  <c r="R415" i="17"/>
  <c r="R110" i="17"/>
  <c r="R171" i="17"/>
  <c r="R49" i="17"/>
  <c r="R354" i="17"/>
  <c r="R293" i="17"/>
  <c r="R232" i="17"/>
  <c r="N476" i="17"/>
  <c r="N415" i="17"/>
  <c r="N110" i="17"/>
  <c r="N354" i="17"/>
  <c r="N171" i="17"/>
  <c r="N232" i="17"/>
  <c r="N49" i="17"/>
  <c r="J476" i="17"/>
  <c r="J415" i="17"/>
  <c r="J110" i="17"/>
  <c r="J171" i="17"/>
  <c r="J232" i="17"/>
  <c r="F476" i="17"/>
  <c r="F415" i="17"/>
  <c r="F110" i="17"/>
  <c r="F354" i="17"/>
  <c r="F293" i="17"/>
  <c r="F171" i="17"/>
  <c r="F232" i="17"/>
  <c r="U477" i="17"/>
  <c r="U416" i="17"/>
  <c r="U355" i="17"/>
  <c r="U111" i="17"/>
  <c r="U172" i="17"/>
  <c r="Q477" i="17"/>
  <c r="Q355" i="17"/>
  <c r="Q416" i="17"/>
  <c r="Q111" i="17"/>
  <c r="Q172" i="17"/>
  <c r="M477" i="17"/>
  <c r="M416" i="17"/>
  <c r="M355" i="17"/>
  <c r="M111" i="17"/>
  <c r="M294" i="17"/>
  <c r="M50" i="17"/>
  <c r="M172" i="17"/>
  <c r="I477" i="17"/>
  <c r="I355" i="17"/>
  <c r="I111" i="17"/>
  <c r="I50" i="17"/>
  <c r="I294" i="17"/>
  <c r="I172" i="17"/>
  <c r="E477" i="17"/>
  <c r="E416" i="17"/>
  <c r="E355" i="17"/>
  <c r="E111" i="17"/>
  <c r="E50" i="17"/>
  <c r="E172" i="17"/>
  <c r="T474" i="17"/>
  <c r="X474" i="17" s="1"/>
  <c r="T413" i="17"/>
  <c r="X413" i="17" s="1"/>
  <c r="T352" i="17"/>
  <c r="X352" i="17" s="1"/>
  <c r="T108" i="17"/>
  <c r="X108" i="17" s="1"/>
  <c r="T291" i="17"/>
  <c r="X291" i="17" s="1"/>
  <c r="T47" i="17"/>
  <c r="P474" i="17"/>
  <c r="P413" i="17"/>
  <c r="P352" i="17"/>
  <c r="P291" i="17"/>
  <c r="P108" i="17"/>
  <c r="P47" i="17"/>
  <c r="L413" i="17"/>
  <c r="L474" i="17"/>
  <c r="L352" i="17"/>
  <c r="L108" i="17"/>
  <c r="L291" i="17"/>
  <c r="H474" i="17"/>
  <c r="H352" i="17"/>
  <c r="H413" i="17"/>
  <c r="H291" i="17"/>
  <c r="H47" i="17"/>
  <c r="S414" i="17"/>
  <c r="S475" i="17"/>
  <c r="S353" i="17"/>
  <c r="S231" i="17"/>
  <c r="O414" i="17"/>
  <c r="W414" i="17" s="1"/>
  <c r="O475" i="17"/>
  <c r="W475" i="17" s="1"/>
  <c r="O109" i="17"/>
  <c r="W109" i="17" s="1"/>
  <c r="O292" i="17"/>
  <c r="W292" i="17" s="1"/>
  <c r="O231" i="17"/>
  <c r="W231" i="17" s="1"/>
  <c r="K414" i="17"/>
  <c r="K475" i="17"/>
  <c r="K353" i="17"/>
  <c r="K231" i="17"/>
  <c r="K109" i="17"/>
  <c r="K292" i="17"/>
  <c r="G414" i="17"/>
  <c r="G475" i="17"/>
  <c r="G109" i="17"/>
  <c r="G353" i="17"/>
  <c r="G231" i="17"/>
  <c r="V412" i="17"/>
  <c r="V473" i="17"/>
  <c r="V107" i="17"/>
  <c r="V290" i="17"/>
  <c r="V229" i="17"/>
  <c r="V46" i="17"/>
  <c r="R412" i="17"/>
  <c r="R473" i="17"/>
  <c r="R351" i="17"/>
  <c r="R229" i="17"/>
  <c r="R107" i="17"/>
  <c r="R290" i="17"/>
  <c r="R46" i="17"/>
  <c r="N473" i="17"/>
  <c r="N351" i="17"/>
  <c r="N412" i="17"/>
  <c r="N107" i="17"/>
  <c r="N168" i="17"/>
  <c r="N46" i="17"/>
  <c r="J473" i="17"/>
  <c r="J412" i="17"/>
  <c r="J351" i="17"/>
  <c r="J107" i="17"/>
  <c r="J290" i="17"/>
  <c r="J168" i="17"/>
  <c r="F473" i="17"/>
  <c r="F351" i="17"/>
  <c r="F107" i="17"/>
  <c r="F412" i="17"/>
  <c r="F290" i="17"/>
  <c r="F168" i="17"/>
  <c r="U472" i="17"/>
  <c r="U411" i="17"/>
  <c r="U350" i="17"/>
  <c r="U289" i="17"/>
  <c r="U106" i="17"/>
  <c r="U228" i="17"/>
  <c r="U45" i="17"/>
  <c r="Q411" i="17"/>
  <c r="Q472" i="17"/>
  <c r="Q350" i="17"/>
  <c r="Q106" i="17"/>
  <c r="Q289" i="17"/>
  <c r="Q228" i="17"/>
  <c r="Q45" i="17"/>
  <c r="M472" i="17"/>
  <c r="M350" i="17"/>
  <c r="M411" i="17"/>
  <c r="M289" i="17"/>
  <c r="M228" i="17"/>
  <c r="M45" i="17"/>
  <c r="I472" i="17"/>
  <c r="I411" i="17"/>
  <c r="I350" i="17"/>
  <c r="I106" i="17"/>
  <c r="I289" i="17"/>
  <c r="I228" i="17"/>
  <c r="I45" i="17"/>
  <c r="E472" i="17"/>
  <c r="E411" i="17"/>
  <c r="E350" i="17"/>
  <c r="E289" i="17"/>
  <c r="E106" i="17"/>
  <c r="E228" i="17"/>
  <c r="E45" i="17"/>
  <c r="T410" i="17"/>
  <c r="X410" i="17" s="1"/>
  <c r="T288" i="17"/>
  <c r="X288" i="17" s="1"/>
  <c r="T471" i="17"/>
  <c r="X471" i="17" s="1"/>
  <c r="T105" i="17"/>
  <c r="X105" i="17" s="1"/>
  <c r="T349" i="17"/>
  <c r="X349" i="17" s="1"/>
  <c r="T227" i="17"/>
  <c r="X227" i="17" s="1"/>
  <c r="P410" i="17"/>
  <c r="P471" i="17"/>
  <c r="P349" i="17"/>
  <c r="P288" i="17"/>
  <c r="P227" i="17"/>
  <c r="L410" i="17"/>
  <c r="L471" i="17"/>
  <c r="L288" i="17"/>
  <c r="L105" i="17"/>
  <c r="L227" i="17"/>
  <c r="H410" i="17"/>
  <c r="H471" i="17"/>
  <c r="H349" i="17"/>
  <c r="H288" i="17"/>
  <c r="H105" i="17"/>
  <c r="H227" i="17"/>
  <c r="H44" i="17"/>
  <c r="S470" i="17"/>
  <c r="S409" i="17"/>
  <c r="S104" i="17"/>
  <c r="S348" i="17"/>
  <c r="S165" i="17"/>
  <c r="S43" i="17"/>
  <c r="O470" i="17"/>
  <c r="W470" i="17" s="1"/>
  <c r="O409" i="17"/>
  <c r="W409" i="17" s="1"/>
  <c r="O104" i="17"/>
  <c r="W104" i="17" s="1"/>
  <c r="O287" i="17"/>
  <c r="W287" i="17" s="1"/>
  <c r="O165" i="17"/>
  <c r="W165" i="17" s="1"/>
  <c r="O43" i="17"/>
  <c r="W43" i="17" s="1"/>
  <c r="K470" i="17"/>
  <c r="K409" i="17"/>
  <c r="K104" i="17"/>
  <c r="K348" i="17"/>
  <c r="K165" i="17"/>
  <c r="G470" i="17"/>
  <c r="G409" i="17"/>
  <c r="G104" i="17"/>
  <c r="G287" i="17"/>
  <c r="G165" i="17"/>
  <c r="G348" i="17"/>
  <c r="V469" i="17"/>
  <c r="V347" i="17"/>
  <c r="V103" i="17"/>
  <c r="V408" i="17"/>
  <c r="V286" i="17"/>
  <c r="V164" i="17"/>
  <c r="R469" i="17"/>
  <c r="R408" i="17"/>
  <c r="R347" i="17"/>
  <c r="R103" i="17"/>
  <c r="R164" i="17"/>
  <c r="N469" i="17"/>
  <c r="N347" i="17"/>
  <c r="N408" i="17"/>
  <c r="N103" i="17"/>
  <c r="N286" i="17"/>
  <c r="N164" i="17"/>
  <c r="N42" i="17"/>
  <c r="J469" i="17"/>
  <c r="J408" i="17"/>
  <c r="J347" i="17"/>
  <c r="J103" i="17"/>
  <c r="J164" i="17"/>
  <c r="F469" i="17"/>
  <c r="F347" i="17"/>
  <c r="F103" i="17"/>
  <c r="F408" i="17"/>
  <c r="F286" i="17"/>
  <c r="F164" i="17"/>
  <c r="U468" i="17"/>
  <c r="U407" i="17"/>
  <c r="U346" i="17"/>
  <c r="U285" i="17"/>
  <c r="U102" i="17"/>
  <c r="U224" i="17"/>
  <c r="U41" i="17"/>
  <c r="Q407" i="17"/>
  <c r="Q346" i="17"/>
  <c r="Q468" i="17"/>
  <c r="Q102" i="17"/>
  <c r="Q285" i="17"/>
  <c r="Q224" i="17"/>
  <c r="Q41" i="17"/>
  <c r="M468" i="17"/>
  <c r="M346" i="17"/>
  <c r="M285" i="17"/>
  <c r="M224" i="17"/>
  <c r="M41" i="17"/>
  <c r="M407" i="17"/>
  <c r="I468" i="17"/>
  <c r="I407" i="17"/>
  <c r="I346" i="17"/>
  <c r="I102" i="17"/>
  <c r="I285" i="17"/>
  <c r="I224" i="17"/>
  <c r="I41" i="17"/>
  <c r="E468" i="17"/>
  <c r="E407" i="17"/>
  <c r="E346" i="17"/>
  <c r="E285" i="17"/>
  <c r="E102" i="17"/>
  <c r="E224" i="17"/>
  <c r="E41" i="17"/>
  <c r="T406" i="17"/>
  <c r="X406" i="17" s="1"/>
  <c r="T467" i="17"/>
  <c r="X467" i="17" s="1"/>
  <c r="T284" i="17"/>
  <c r="X284" i="17" s="1"/>
  <c r="T101" i="17"/>
  <c r="X101" i="17" s="1"/>
  <c r="T345" i="17"/>
  <c r="X345" i="17" s="1"/>
  <c r="T223" i="17"/>
  <c r="X223" i="17" s="1"/>
  <c r="P406" i="17"/>
  <c r="P467" i="17"/>
  <c r="P345" i="17"/>
  <c r="P284" i="17"/>
  <c r="P223" i="17"/>
  <c r="L406" i="17"/>
  <c r="L467" i="17"/>
  <c r="L284" i="17"/>
  <c r="L101" i="17"/>
  <c r="L223" i="17"/>
  <c r="H406" i="17"/>
  <c r="H467" i="17"/>
  <c r="H345" i="17"/>
  <c r="H284" i="17"/>
  <c r="H101" i="17"/>
  <c r="H223" i="17"/>
  <c r="H40" i="17"/>
  <c r="S465" i="17"/>
  <c r="S404" i="17"/>
  <c r="S99" i="17"/>
  <c r="S282" i="17"/>
  <c r="S160" i="17"/>
  <c r="S38" i="17"/>
  <c r="O465" i="17"/>
  <c r="W465" i="17" s="1"/>
  <c r="O404" i="17"/>
  <c r="W404" i="17" s="1"/>
  <c r="O99" i="17"/>
  <c r="W99" i="17" s="1"/>
  <c r="O343" i="17"/>
  <c r="W343" i="17" s="1"/>
  <c r="O160" i="17"/>
  <c r="W160" i="17" s="1"/>
  <c r="O38" i="17"/>
  <c r="W38" i="17" s="1"/>
  <c r="K465" i="17"/>
  <c r="K404" i="17"/>
  <c r="K99" i="17"/>
  <c r="K282" i="17"/>
  <c r="K160" i="17"/>
  <c r="K343" i="17"/>
  <c r="G465" i="17"/>
  <c r="G404" i="17"/>
  <c r="G99" i="17"/>
  <c r="G343" i="17"/>
  <c r="G160" i="17"/>
  <c r="V466" i="17"/>
  <c r="V405" i="17"/>
  <c r="V344" i="17"/>
  <c r="V100" i="17"/>
  <c r="V161" i="17"/>
  <c r="R466" i="17"/>
  <c r="R344" i="17"/>
  <c r="R100" i="17"/>
  <c r="R405" i="17"/>
  <c r="R283" i="17"/>
  <c r="R161" i="17"/>
  <c r="N466" i="17"/>
  <c r="N405" i="17"/>
  <c r="N344" i="17"/>
  <c r="N100" i="17"/>
  <c r="N161" i="17"/>
  <c r="N39" i="17"/>
  <c r="J466" i="17"/>
  <c r="J344" i="17"/>
  <c r="J405" i="17"/>
  <c r="J100" i="17"/>
  <c r="J283" i="17"/>
  <c r="J161" i="17"/>
  <c r="F466" i="17"/>
  <c r="F405" i="17"/>
  <c r="F344" i="17"/>
  <c r="F100" i="17"/>
  <c r="F161" i="17"/>
  <c r="U402" i="17"/>
  <c r="U341" i="17"/>
  <c r="U97" i="17"/>
  <c r="U280" i="17"/>
  <c r="U219" i="17"/>
  <c r="U36" i="17"/>
  <c r="Q463" i="17"/>
  <c r="Q341" i="17"/>
  <c r="Q280" i="17"/>
  <c r="Q219" i="17"/>
  <c r="Q36" i="17"/>
  <c r="M463" i="17"/>
  <c r="M402" i="17"/>
  <c r="M341" i="17"/>
  <c r="M97" i="17"/>
  <c r="M280" i="17"/>
  <c r="M219" i="17"/>
  <c r="M36" i="17"/>
  <c r="I463" i="17"/>
  <c r="I341" i="17"/>
  <c r="I402" i="17"/>
  <c r="I280" i="17"/>
  <c r="I97" i="17"/>
  <c r="I219" i="17"/>
  <c r="I36" i="17"/>
  <c r="E463" i="17"/>
  <c r="E402" i="17"/>
  <c r="E341" i="17"/>
  <c r="E97" i="17"/>
  <c r="E280" i="17"/>
  <c r="E219" i="17"/>
  <c r="E36" i="17"/>
  <c r="T403" i="17"/>
  <c r="X403" i="17" s="1"/>
  <c r="T464" i="17"/>
  <c r="X464" i="17" s="1"/>
  <c r="T342" i="17"/>
  <c r="X342" i="17" s="1"/>
  <c r="T281" i="17"/>
  <c r="X281" i="17" s="1"/>
  <c r="T98" i="17"/>
  <c r="X98" i="17" s="1"/>
  <c r="T220" i="17"/>
  <c r="X220" i="17" s="1"/>
  <c r="P403" i="17"/>
  <c r="P464" i="17"/>
  <c r="P281" i="17"/>
  <c r="P98" i="17"/>
  <c r="P342" i="17"/>
  <c r="P220" i="17"/>
  <c r="L403" i="17"/>
  <c r="L464" i="17"/>
  <c r="L342" i="17"/>
  <c r="L281" i="17"/>
  <c r="L220" i="17"/>
  <c r="H403" i="17"/>
  <c r="H464" i="17"/>
  <c r="H281" i="17"/>
  <c r="H98" i="17"/>
  <c r="H220" i="17"/>
  <c r="H37" i="17"/>
  <c r="S462" i="17"/>
  <c r="S401" i="17"/>
  <c r="S96" i="17"/>
  <c r="S340" i="17"/>
  <c r="S157" i="17"/>
  <c r="S35" i="17"/>
  <c r="O462" i="17"/>
  <c r="W462" i="17" s="1"/>
  <c r="O401" i="17"/>
  <c r="W401" i="17" s="1"/>
  <c r="O96" i="17"/>
  <c r="W96" i="17" s="1"/>
  <c r="O279" i="17"/>
  <c r="W279" i="17" s="1"/>
  <c r="O157" i="17"/>
  <c r="W157" i="17" s="1"/>
  <c r="O35" i="17"/>
  <c r="W35" i="17" s="1"/>
  <c r="K462" i="17"/>
  <c r="K401" i="17"/>
  <c r="K96" i="17"/>
  <c r="K340" i="17"/>
  <c r="K157" i="17"/>
  <c r="G401" i="17"/>
  <c r="G279" i="17"/>
  <c r="G462" i="17"/>
  <c r="G96" i="17"/>
  <c r="G340" i="17"/>
  <c r="G218" i="17"/>
  <c r="V460" i="17"/>
  <c r="V399" i="17"/>
  <c r="V94" i="17"/>
  <c r="V277" i="17"/>
  <c r="V155" i="17"/>
  <c r="R460" i="17"/>
  <c r="R399" i="17"/>
  <c r="R94" i="17"/>
  <c r="R338" i="17"/>
  <c r="R155" i="17"/>
  <c r="N460" i="17"/>
  <c r="N399" i="17"/>
  <c r="N94" i="17"/>
  <c r="N277" i="17"/>
  <c r="N155" i="17"/>
  <c r="N338" i="17"/>
  <c r="N33" i="17"/>
  <c r="J460" i="17"/>
  <c r="J399" i="17"/>
  <c r="J94" i="17"/>
  <c r="J338" i="17"/>
  <c r="J155" i="17"/>
  <c r="J33" i="17"/>
  <c r="F460" i="17"/>
  <c r="F399" i="17"/>
  <c r="F94" i="17"/>
  <c r="F277" i="17"/>
  <c r="F155" i="17"/>
  <c r="F33" i="17"/>
  <c r="U461" i="17"/>
  <c r="U400" i="17"/>
  <c r="U339" i="17"/>
  <c r="U95" i="17"/>
  <c r="U34" i="17"/>
  <c r="U278" i="17"/>
  <c r="U156" i="17"/>
  <c r="Q461" i="17"/>
  <c r="Q400" i="17"/>
  <c r="Q339" i="17"/>
  <c r="Q95" i="17"/>
  <c r="Q34" i="17"/>
  <c r="Q156" i="17"/>
  <c r="M461" i="17"/>
  <c r="M400" i="17"/>
  <c r="M339" i="17"/>
  <c r="M95" i="17"/>
  <c r="M34" i="17"/>
  <c r="M278" i="17"/>
  <c r="M156" i="17"/>
  <c r="I461" i="17"/>
  <c r="I400" i="17"/>
  <c r="I339" i="17"/>
  <c r="I95" i="17"/>
  <c r="I156" i="17"/>
  <c r="I34" i="17"/>
  <c r="E461" i="17"/>
  <c r="E400" i="17"/>
  <c r="E339" i="17"/>
  <c r="E95" i="17"/>
  <c r="E278" i="17"/>
  <c r="E156" i="17"/>
  <c r="E34" i="17"/>
  <c r="T459" i="17"/>
  <c r="T398" i="17"/>
  <c r="T337" i="17"/>
  <c r="T93" i="17"/>
  <c r="T276" i="17"/>
  <c r="T215" i="17"/>
  <c r="P459" i="17"/>
  <c r="P337" i="17"/>
  <c r="P276" i="17"/>
  <c r="P215" i="17"/>
  <c r="P398" i="17"/>
  <c r="L459" i="17"/>
  <c r="L398" i="17"/>
  <c r="L337" i="17"/>
  <c r="L93" i="17"/>
  <c r="L276" i="17"/>
  <c r="L215" i="17"/>
  <c r="H459" i="17"/>
  <c r="H337" i="17"/>
  <c r="H398" i="17"/>
  <c r="H276" i="17"/>
  <c r="H93" i="17"/>
  <c r="H215" i="17"/>
  <c r="S457" i="17"/>
  <c r="S396" i="17"/>
  <c r="S335" i="17"/>
  <c r="S91" i="17"/>
  <c r="S152" i="17"/>
  <c r="S30" i="17"/>
  <c r="S274" i="17"/>
  <c r="O457" i="17"/>
  <c r="W457" i="17" s="1"/>
  <c r="O396" i="17"/>
  <c r="W396" i="17" s="1"/>
  <c r="O335" i="17"/>
  <c r="W335" i="17" s="1"/>
  <c r="O91" i="17"/>
  <c r="W91" i="17" s="1"/>
  <c r="O152" i="17"/>
  <c r="W152" i="17" s="1"/>
  <c r="O30" i="17"/>
  <c r="W30" i="17" s="1"/>
  <c r="K457" i="17"/>
  <c r="K396" i="17"/>
  <c r="K335" i="17"/>
  <c r="K91" i="17"/>
  <c r="K152" i="17"/>
  <c r="K274" i="17"/>
  <c r="G457" i="17"/>
  <c r="G396" i="17"/>
  <c r="G335" i="17"/>
  <c r="G91" i="17"/>
  <c r="G152" i="17"/>
  <c r="V458" i="17"/>
  <c r="V397" i="17"/>
  <c r="V92" i="17"/>
  <c r="V275" i="17"/>
  <c r="V153" i="17"/>
  <c r="V336" i="17"/>
  <c r="R458" i="17"/>
  <c r="R397" i="17"/>
  <c r="R92" i="17"/>
  <c r="R336" i="17"/>
  <c r="R153" i="17"/>
  <c r="N458" i="17"/>
  <c r="N397" i="17"/>
  <c r="N92" i="17"/>
  <c r="N275" i="17"/>
  <c r="N214" i="17"/>
  <c r="N31" i="17"/>
  <c r="F458" i="17"/>
  <c r="F397" i="17"/>
  <c r="F336" i="17"/>
  <c r="F92" i="17"/>
  <c r="F275" i="17"/>
  <c r="F153" i="17"/>
  <c r="F31" i="17"/>
  <c r="U456" i="17"/>
  <c r="U395" i="17"/>
  <c r="U90" i="17"/>
  <c r="U273" i="17"/>
  <c r="U212" i="17"/>
  <c r="Q456" i="17"/>
  <c r="Q334" i="17"/>
  <c r="Q273" i="17"/>
  <c r="Q395" i="17"/>
  <c r="Q90" i="17"/>
  <c r="Q212" i="17"/>
  <c r="M456" i="17"/>
  <c r="M395" i="17"/>
  <c r="M90" i="17"/>
  <c r="M273" i="17"/>
  <c r="M334" i="17"/>
  <c r="M212" i="17"/>
  <c r="M29" i="17"/>
  <c r="I456" i="17"/>
  <c r="I395" i="17"/>
  <c r="I334" i="17"/>
  <c r="I273" i="17"/>
  <c r="I212" i="17"/>
  <c r="E456" i="17"/>
  <c r="E395" i="17"/>
  <c r="E90" i="17"/>
  <c r="E273" i="17"/>
  <c r="E212" i="17"/>
  <c r="T455" i="17"/>
  <c r="X455" i="17" s="1"/>
  <c r="T394" i="17"/>
  <c r="X394" i="17" s="1"/>
  <c r="T333" i="17"/>
  <c r="X333" i="17" s="1"/>
  <c r="T28" i="17"/>
  <c r="X28" i="17" s="1"/>
  <c r="T89" i="17"/>
  <c r="X89" i="17" s="1"/>
  <c r="T211" i="17"/>
  <c r="X211" i="17" s="1"/>
  <c r="P455" i="17"/>
  <c r="P394" i="17"/>
  <c r="P89" i="17"/>
  <c r="P272" i="17"/>
  <c r="P28" i="17"/>
  <c r="P333" i="17"/>
  <c r="P211" i="17"/>
  <c r="L455" i="17"/>
  <c r="L394" i="17"/>
  <c r="L333" i="17"/>
  <c r="L211" i="17"/>
  <c r="H455" i="17"/>
  <c r="H394" i="17"/>
  <c r="H89" i="17"/>
  <c r="H272" i="17"/>
  <c r="H211" i="17"/>
  <c r="S452" i="17"/>
  <c r="S330" i="17"/>
  <c r="S86" i="17"/>
  <c r="S391" i="17"/>
  <c r="S147" i="17"/>
  <c r="O391" i="17"/>
  <c r="W391" i="17" s="1"/>
  <c r="O330" i="17"/>
  <c r="W330" i="17" s="1"/>
  <c r="O86" i="17"/>
  <c r="W86" i="17" s="1"/>
  <c r="O269" i="17"/>
  <c r="W269" i="17" s="1"/>
  <c r="O147" i="17"/>
  <c r="W147" i="17" s="1"/>
  <c r="K452" i="17"/>
  <c r="K330" i="17"/>
  <c r="K86" i="17"/>
  <c r="K391" i="17"/>
  <c r="K147" i="17"/>
  <c r="G391" i="17"/>
  <c r="G330" i="17"/>
  <c r="G86" i="17"/>
  <c r="G452" i="17"/>
  <c r="G25" i="17"/>
  <c r="G269" i="17"/>
  <c r="G147" i="17"/>
  <c r="V451" i="17"/>
  <c r="V329" i="17"/>
  <c r="V85" i="17"/>
  <c r="V390" i="17"/>
  <c r="V268" i="17"/>
  <c r="V24" i="17"/>
  <c r="R451" i="17"/>
  <c r="R390" i="17"/>
  <c r="R329" i="17"/>
  <c r="R85" i="17"/>
  <c r="R268" i="17"/>
  <c r="R24" i="17"/>
  <c r="N451" i="17"/>
  <c r="N329" i="17"/>
  <c r="N85" i="17"/>
  <c r="N268" i="17"/>
  <c r="N390" i="17"/>
  <c r="N24" i="17"/>
  <c r="J451" i="17"/>
  <c r="J390" i="17"/>
  <c r="J329" i="17"/>
  <c r="J85" i="17"/>
  <c r="J268" i="17"/>
  <c r="J24" i="17"/>
  <c r="F451" i="17"/>
  <c r="F329" i="17"/>
  <c r="F85" i="17"/>
  <c r="F390" i="17"/>
  <c r="F268" i="17"/>
  <c r="F24" i="17"/>
  <c r="U454" i="17"/>
  <c r="U393" i="17"/>
  <c r="U88" i="17"/>
  <c r="U271" i="17"/>
  <c r="U332" i="17"/>
  <c r="U210" i="17"/>
  <c r="Q454" i="17"/>
  <c r="Q88" i="17"/>
  <c r="Q332" i="17"/>
  <c r="Q149" i="17"/>
  <c r="Q27" i="17"/>
  <c r="Q393" i="17"/>
  <c r="M393" i="17"/>
  <c r="M271" i="17"/>
  <c r="M332" i="17"/>
  <c r="M27" i="17"/>
  <c r="M454" i="17"/>
  <c r="M210" i="17"/>
  <c r="I454" i="17"/>
  <c r="I393" i="17"/>
  <c r="I88" i="17"/>
  <c r="I271" i="17"/>
  <c r="E454" i="17"/>
  <c r="E88" i="17"/>
  <c r="E332" i="17"/>
  <c r="E271" i="17"/>
  <c r="T453" i="17"/>
  <c r="X453" i="17" s="1"/>
  <c r="T392" i="17"/>
  <c r="X392" i="17" s="1"/>
  <c r="T87" i="17"/>
  <c r="X87" i="17" s="1"/>
  <c r="T270" i="17"/>
  <c r="X270" i="17" s="1"/>
  <c r="T209" i="17"/>
  <c r="X209" i="17" s="1"/>
  <c r="T331" i="17"/>
  <c r="X331" i="17" s="1"/>
  <c r="L453" i="17"/>
  <c r="L87" i="17"/>
  <c r="L392" i="17"/>
  <c r="L331" i="17"/>
  <c r="L26" i="17"/>
  <c r="L270" i="17"/>
  <c r="L148" i="17"/>
  <c r="H453" i="17"/>
  <c r="H392" i="17"/>
  <c r="H87" i="17"/>
  <c r="H270" i="17"/>
  <c r="H148" i="17"/>
  <c r="H209" i="17"/>
  <c r="H26" i="17"/>
  <c r="S382" i="17"/>
  <c r="S443" i="17"/>
  <c r="S321" i="17"/>
  <c r="S77" i="17"/>
  <c r="S138" i="17"/>
  <c r="S199" i="17"/>
  <c r="O443" i="17"/>
  <c r="W443" i="17" s="1"/>
  <c r="O382" i="17"/>
  <c r="W382" i="17" s="1"/>
  <c r="O260" i="17"/>
  <c r="W260" i="17" s="1"/>
  <c r="O138" i="17"/>
  <c r="W138" i="17" s="1"/>
  <c r="O199" i="17"/>
  <c r="W199" i="17" s="1"/>
  <c r="K382" i="17"/>
  <c r="K443" i="17"/>
  <c r="K321" i="17"/>
  <c r="K77" i="17"/>
  <c r="K138" i="17"/>
  <c r="K16" i="17"/>
  <c r="K199" i="17"/>
  <c r="G443" i="17"/>
  <c r="G382" i="17"/>
  <c r="G260" i="17"/>
  <c r="G138" i="17"/>
  <c r="G321" i="17"/>
  <c r="G199" i="17"/>
  <c r="V450" i="17"/>
  <c r="V389" i="17"/>
  <c r="V328" i="17"/>
  <c r="V84" i="17"/>
  <c r="V267" i="17"/>
  <c r="V23" i="17"/>
  <c r="R450" i="17"/>
  <c r="R328" i="17"/>
  <c r="R84" i="17"/>
  <c r="R267" i="17"/>
  <c r="R23" i="17"/>
  <c r="N450" i="17"/>
  <c r="N389" i="17"/>
  <c r="N328" i="17"/>
  <c r="N84" i="17"/>
  <c r="N267" i="17"/>
  <c r="J450" i="17"/>
  <c r="J328" i="17"/>
  <c r="J84" i="17"/>
  <c r="J389" i="17"/>
  <c r="J267" i="17"/>
  <c r="F450" i="17"/>
  <c r="F389" i="17"/>
  <c r="F328" i="17"/>
  <c r="F84" i="17"/>
  <c r="F267" i="17"/>
  <c r="U449" i="17"/>
  <c r="U388" i="17"/>
  <c r="U327" i="17"/>
  <c r="U266" i="17"/>
  <c r="U83" i="17"/>
  <c r="U205" i="17"/>
  <c r="Q449" i="17"/>
  <c r="Q388" i="17"/>
  <c r="Q83" i="17"/>
  <c r="Q266" i="17"/>
  <c r="Q327" i="17"/>
  <c r="Q205" i="17"/>
  <c r="M449" i="17"/>
  <c r="M388" i="17"/>
  <c r="M327" i="17"/>
  <c r="M266" i="17"/>
  <c r="M205" i="17"/>
  <c r="I449" i="17"/>
  <c r="I388" i="17"/>
  <c r="I83" i="17"/>
  <c r="I266" i="17"/>
  <c r="I205" i="17"/>
  <c r="I22" i="17"/>
  <c r="E449" i="17"/>
  <c r="E388" i="17"/>
  <c r="E327" i="17"/>
  <c r="E266" i="17"/>
  <c r="E83" i="17"/>
  <c r="E205" i="17"/>
  <c r="E22" i="17"/>
  <c r="T446" i="17"/>
  <c r="T385" i="17"/>
  <c r="T263" i="17"/>
  <c r="T80" i="17"/>
  <c r="T202" i="17"/>
  <c r="T19" i="17"/>
  <c r="P446" i="17"/>
  <c r="P385" i="17"/>
  <c r="P324" i="17"/>
  <c r="P80" i="17"/>
  <c r="P263" i="17"/>
  <c r="P202" i="17"/>
  <c r="P19" i="17"/>
  <c r="L446" i="17"/>
  <c r="L385" i="17"/>
  <c r="L263" i="17"/>
  <c r="L324" i="17"/>
  <c r="L202" i="17"/>
  <c r="L80" i="17"/>
  <c r="L19" i="17"/>
  <c r="H446" i="17"/>
  <c r="H385" i="17"/>
  <c r="H324" i="17"/>
  <c r="H263" i="17"/>
  <c r="H202" i="17"/>
  <c r="H19" i="17"/>
  <c r="S384" i="17"/>
  <c r="S445" i="17"/>
  <c r="S323" i="17"/>
  <c r="S79" i="17"/>
  <c r="S140" i="17"/>
  <c r="S201" i="17"/>
  <c r="O445" i="17"/>
  <c r="W445" i="17" s="1"/>
  <c r="O384" i="17"/>
  <c r="W384" i="17" s="1"/>
  <c r="O79" i="17"/>
  <c r="W79" i="17" s="1"/>
  <c r="O262" i="17"/>
  <c r="W262" i="17" s="1"/>
  <c r="O140" i="17"/>
  <c r="W140" i="17" s="1"/>
  <c r="O323" i="17"/>
  <c r="W323" i="17" s="1"/>
  <c r="O201" i="17"/>
  <c r="W201" i="17" s="1"/>
  <c r="K384" i="17"/>
  <c r="K445" i="17"/>
  <c r="K323" i="17"/>
  <c r="K140" i="17"/>
  <c r="K18" i="17"/>
  <c r="K79" i="17"/>
  <c r="K201" i="17"/>
  <c r="G445" i="17"/>
  <c r="G384" i="17"/>
  <c r="G262" i="17"/>
  <c r="G140" i="17"/>
  <c r="G201" i="17"/>
  <c r="V447" i="17"/>
  <c r="V325" i="17"/>
  <c r="V81" i="17"/>
  <c r="V386" i="17"/>
  <c r="V264" i="17"/>
  <c r="V20" i="17"/>
  <c r="R447" i="17"/>
  <c r="R386" i="17"/>
  <c r="R325" i="17"/>
  <c r="R81" i="17"/>
  <c r="R264" i="17"/>
  <c r="R20" i="17"/>
  <c r="N447" i="17"/>
  <c r="N325" i="17"/>
  <c r="N264" i="17"/>
  <c r="N81" i="17"/>
  <c r="F447" i="17"/>
  <c r="F325" i="17"/>
  <c r="F81" i="17"/>
  <c r="F20" i="17"/>
  <c r="F142" i="17"/>
  <c r="U448" i="17"/>
  <c r="U387" i="17"/>
  <c r="U82" i="17"/>
  <c r="U265" i="17"/>
  <c r="U326" i="17"/>
  <c r="U204" i="17"/>
  <c r="Q448" i="17"/>
  <c r="Q387" i="17"/>
  <c r="Q326" i="17"/>
  <c r="Q265" i="17"/>
  <c r="Q204" i="17"/>
  <c r="M448" i="17"/>
  <c r="M387" i="17"/>
  <c r="M82" i="17"/>
  <c r="M265" i="17"/>
  <c r="M204" i="17"/>
  <c r="I448" i="17"/>
  <c r="I387" i="17"/>
  <c r="I326" i="17"/>
  <c r="I265" i="17"/>
  <c r="I82" i="17"/>
  <c r="I204" i="17"/>
  <c r="I21" i="17"/>
  <c r="E448" i="17"/>
  <c r="E387" i="17"/>
  <c r="E82" i="17"/>
  <c r="E265" i="17"/>
  <c r="E326" i="17"/>
  <c r="E204" i="17"/>
  <c r="E21" i="17"/>
  <c r="T444" i="17"/>
  <c r="T383" i="17"/>
  <c r="T261" i="17"/>
  <c r="T78" i="17"/>
  <c r="T322" i="17"/>
  <c r="T200" i="17"/>
  <c r="T17" i="17"/>
  <c r="P444" i="17"/>
  <c r="P383" i="17"/>
  <c r="P322" i="17"/>
  <c r="P261" i="17"/>
  <c r="P78" i="17"/>
  <c r="P200" i="17"/>
  <c r="P17" i="17"/>
  <c r="L444" i="17"/>
  <c r="L383" i="17"/>
  <c r="L261" i="17"/>
  <c r="L78" i="17"/>
  <c r="L200" i="17"/>
  <c r="L17" i="17"/>
  <c r="H444" i="17"/>
  <c r="H383" i="17"/>
  <c r="H322" i="17"/>
  <c r="H261" i="17"/>
  <c r="H78" i="17"/>
  <c r="H200" i="17"/>
  <c r="S435" i="17"/>
  <c r="S374" i="17"/>
  <c r="S252" i="17"/>
  <c r="S130" i="17"/>
  <c r="S313" i="17"/>
  <c r="S191" i="17"/>
  <c r="O374" i="17"/>
  <c r="W374" i="17" s="1"/>
  <c r="O435" i="17"/>
  <c r="W435" i="17" s="1"/>
  <c r="O313" i="17"/>
  <c r="W313" i="17" s="1"/>
  <c r="O69" i="17"/>
  <c r="W69" i="17" s="1"/>
  <c r="O130" i="17"/>
  <c r="W130" i="17" s="1"/>
  <c r="O191" i="17"/>
  <c r="W191" i="17" s="1"/>
  <c r="K435" i="17"/>
  <c r="K374" i="17"/>
  <c r="K252" i="17"/>
  <c r="K130" i="17"/>
  <c r="K8" i="17"/>
  <c r="K191" i="17"/>
  <c r="G374" i="17"/>
  <c r="G435" i="17"/>
  <c r="G313" i="17"/>
  <c r="G69" i="17"/>
  <c r="G130" i="17"/>
  <c r="G191" i="17"/>
  <c r="V381" i="17"/>
  <c r="V320" i="17"/>
  <c r="V76" i="17"/>
  <c r="V259" i="17"/>
  <c r="V137" i="17"/>
  <c r="V15" i="17"/>
  <c r="R442" i="17"/>
  <c r="R320" i="17"/>
  <c r="R381" i="17"/>
  <c r="R137" i="17"/>
  <c r="R15" i="17"/>
  <c r="N381" i="17"/>
  <c r="N320" i="17"/>
  <c r="N442" i="17"/>
  <c r="N76" i="17"/>
  <c r="N259" i="17"/>
  <c r="N137" i="17"/>
  <c r="J442" i="17"/>
  <c r="J320" i="17"/>
  <c r="J15" i="17"/>
  <c r="J137" i="17"/>
  <c r="F381" i="17"/>
  <c r="F320" i="17"/>
  <c r="F442" i="17"/>
  <c r="F15" i="17"/>
  <c r="F76" i="17"/>
  <c r="F259" i="17"/>
  <c r="F137" i="17"/>
  <c r="U441" i="17"/>
  <c r="U319" i="17"/>
  <c r="U75" i="17"/>
  <c r="U258" i="17"/>
  <c r="U380" i="17"/>
  <c r="Q441" i="17"/>
  <c r="Q380" i="17"/>
  <c r="Q319" i="17"/>
  <c r="Q75" i="17"/>
  <c r="Q258" i="17"/>
  <c r="M441" i="17"/>
  <c r="M319" i="17"/>
  <c r="M380" i="17"/>
  <c r="M75" i="17"/>
  <c r="M258" i="17"/>
  <c r="I441" i="17"/>
  <c r="I380" i="17"/>
  <c r="I319" i="17"/>
  <c r="I75" i="17"/>
  <c r="I258" i="17"/>
  <c r="I14" i="17"/>
  <c r="E441" i="17"/>
  <c r="E319" i="17"/>
  <c r="E75" i="17"/>
  <c r="E258" i="17"/>
  <c r="E14" i="17"/>
  <c r="T438" i="17"/>
  <c r="X438" i="17" s="1"/>
  <c r="T377" i="17"/>
  <c r="X377" i="17" s="1"/>
  <c r="T316" i="17"/>
  <c r="X316" i="17" s="1"/>
  <c r="T72" i="17"/>
  <c r="X72" i="17" s="1"/>
  <c r="T255" i="17"/>
  <c r="X255" i="17" s="1"/>
  <c r="T11" i="17"/>
  <c r="X11" i="17" s="1"/>
  <c r="P438" i="17"/>
  <c r="P316" i="17"/>
  <c r="P72" i="17"/>
  <c r="P255" i="17"/>
  <c r="P377" i="17"/>
  <c r="P11" i="17"/>
  <c r="L438" i="17"/>
  <c r="L377" i="17"/>
  <c r="L316" i="17"/>
  <c r="L72" i="17"/>
  <c r="L255" i="17"/>
  <c r="L11" i="17"/>
  <c r="H438" i="17"/>
  <c r="H316" i="17"/>
  <c r="H377" i="17"/>
  <c r="H72" i="17"/>
  <c r="H255" i="17"/>
  <c r="S437" i="17"/>
  <c r="S376" i="17"/>
  <c r="S315" i="17"/>
  <c r="S254" i="17"/>
  <c r="S71" i="17"/>
  <c r="S193" i="17"/>
  <c r="O437" i="17"/>
  <c r="W437" i="17" s="1"/>
  <c r="O376" i="17"/>
  <c r="W376" i="17" s="1"/>
  <c r="O254" i="17"/>
  <c r="W254" i="17" s="1"/>
  <c r="O71" i="17"/>
  <c r="W71" i="17" s="1"/>
  <c r="O315" i="17"/>
  <c r="W315" i="17" s="1"/>
  <c r="O193" i="17"/>
  <c r="W193" i="17" s="1"/>
  <c r="K437" i="17"/>
  <c r="K376" i="17"/>
  <c r="K315" i="17"/>
  <c r="K254" i="17"/>
  <c r="K71" i="17"/>
  <c r="K193" i="17"/>
  <c r="K10" i="17"/>
  <c r="G437" i="17"/>
  <c r="G376" i="17"/>
  <c r="G254" i="17"/>
  <c r="G71" i="17"/>
  <c r="G193" i="17"/>
  <c r="V439" i="17"/>
  <c r="V317" i="17"/>
  <c r="V378" i="17"/>
  <c r="V134" i="17"/>
  <c r="V12" i="17"/>
  <c r="R378" i="17"/>
  <c r="R317" i="17"/>
  <c r="R73" i="17"/>
  <c r="R256" i="17"/>
  <c r="R134" i="17"/>
  <c r="R12" i="17"/>
  <c r="N439" i="17"/>
  <c r="N317" i="17"/>
  <c r="N378" i="17"/>
  <c r="N134" i="17"/>
  <c r="F439" i="17"/>
  <c r="F378" i="17"/>
  <c r="F256" i="17"/>
  <c r="F134" i="17"/>
  <c r="F317" i="17"/>
  <c r="F195" i="17"/>
  <c r="F12" i="17"/>
  <c r="U440" i="17"/>
  <c r="U379" i="17"/>
  <c r="U318" i="17"/>
  <c r="U74" i="17"/>
  <c r="U257" i="17"/>
  <c r="Q440" i="17"/>
  <c r="Q318" i="17"/>
  <c r="Q379" i="17"/>
  <c r="Q74" i="17"/>
  <c r="Q257" i="17"/>
  <c r="M440" i="17"/>
  <c r="M379" i="17"/>
  <c r="M318" i="17"/>
  <c r="M74" i="17"/>
  <c r="M257" i="17"/>
  <c r="I440" i="17"/>
  <c r="I318" i="17"/>
  <c r="I74" i="17"/>
  <c r="I257" i="17"/>
  <c r="I379" i="17"/>
  <c r="E440" i="17"/>
  <c r="E379" i="17"/>
  <c r="E318" i="17"/>
  <c r="E74" i="17"/>
  <c r="E257" i="17"/>
  <c r="T436" i="17"/>
  <c r="X436" i="17" s="1"/>
  <c r="T375" i="17"/>
  <c r="X375" i="17" s="1"/>
  <c r="T314" i="17"/>
  <c r="X314" i="17" s="1"/>
  <c r="T70" i="17"/>
  <c r="X70" i="17" s="1"/>
  <c r="T253" i="17"/>
  <c r="X253" i="17" s="1"/>
  <c r="T9" i="17"/>
  <c r="X9" i="17" s="1"/>
  <c r="P436" i="17"/>
  <c r="P375" i="17"/>
  <c r="P253" i="17"/>
  <c r="P131" i="17"/>
  <c r="P314" i="17"/>
  <c r="P192" i="17"/>
  <c r="L436" i="17"/>
  <c r="L375" i="17"/>
  <c r="L314" i="17"/>
  <c r="L253" i="17"/>
  <c r="L70" i="17"/>
  <c r="L192" i="17"/>
  <c r="H436" i="17"/>
  <c r="H375" i="17"/>
  <c r="H253" i="17"/>
  <c r="H70" i="17"/>
  <c r="H192" i="17"/>
  <c r="S373" i="17"/>
  <c r="S312" i="17"/>
  <c r="S434" i="17"/>
  <c r="S68" i="17"/>
  <c r="S129" i="17"/>
  <c r="S190" i="17"/>
  <c r="S7" i="17"/>
  <c r="O434" i="17"/>
  <c r="W434" i="17" s="1"/>
  <c r="O373" i="17"/>
  <c r="W373" i="17" s="1"/>
  <c r="O251" i="17"/>
  <c r="W251" i="17" s="1"/>
  <c r="O129" i="17"/>
  <c r="W129" i="17" s="1"/>
  <c r="O190" i="17"/>
  <c r="W190" i="17" s="1"/>
  <c r="O7" i="17"/>
  <c r="W7" i="17" s="1"/>
  <c r="K373" i="17"/>
  <c r="K434" i="17"/>
  <c r="K312" i="17"/>
  <c r="K68" i="17"/>
  <c r="K129" i="17"/>
  <c r="K190" i="17"/>
  <c r="K7" i="17"/>
  <c r="G434" i="17"/>
  <c r="G373" i="17"/>
  <c r="G312" i="17"/>
  <c r="G251" i="17"/>
  <c r="G190" i="17"/>
  <c r="G7" i="17"/>
  <c r="V372" i="17"/>
  <c r="V433" i="17"/>
  <c r="V311" i="17"/>
  <c r="V128" i="17"/>
  <c r="V67" i="17"/>
  <c r="V250" i="17"/>
  <c r="R433" i="17"/>
  <c r="R372" i="17"/>
  <c r="R128" i="17"/>
  <c r="N372" i="17"/>
  <c r="N433" i="17"/>
  <c r="N311" i="17"/>
  <c r="N67" i="17"/>
  <c r="N6" i="17"/>
  <c r="F433" i="17"/>
  <c r="F311" i="17"/>
  <c r="F372" i="17"/>
  <c r="F250" i="17"/>
  <c r="F67" i="17"/>
  <c r="F189" i="17"/>
  <c r="U432" i="17"/>
  <c r="U371" i="17"/>
  <c r="U249" i="17"/>
  <c r="Q371" i="17"/>
  <c r="Q432" i="17"/>
  <c r="Q310" i="17"/>
  <c r="Q66" i="17"/>
  <c r="M432" i="17"/>
  <c r="M371" i="17"/>
  <c r="M249" i="17"/>
  <c r="M66" i="17"/>
  <c r="M310" i="17"/>
  <c r="M188" i="17"/>
  <c r="I432" i="17"/>
  <c r="I310" i="17"/>
  <c r="I371" i="17"/>
  <c r="I249" i="17"/>
  <c r="I66" i="17"/>
  <c r="I188" i="17"/>
  <c r="I5" i="17"/>
  <c r="E432" i="17"/>
  <c r="E371" i="17"/>
  <c r="E310" i="17"/>
  <c r="E249" i="17"/>
  <c r="E66" i="17"/>
  <c r="E188" i="17"/>
  <c r="E5" i="17"/>
  <c r="T370" i="17"/>
  <c r="X370" i="17" s="1"/>
  <c r="T431" i="17"/>
  <c r="X431" i="17" s="1"/>
  <c r="T309" i="17"/>
  <c r="X309" i="17" s="1"/>
  <c r="T65" i="17"/>
  <c r="X65" i="17" s="1"/>
  <c r="T4" i="17"/>
  <c r="X4" i="17" s="1"/>
  <c r="P248" i="17"/>
  <c r="P370" i="17"/>
  <c r="P309" i="17"/>
  <c r="L431" i="17"/>
  <c r="L370" i="17"/>
  <c r="L309" i="17"/>
  <c r="L248" i="17"/>
  <c r="L65" i="17"/>
  <c r="L187" i="17"/>
  <c r="H431" i="17"/>
  <c r="H370" i="17"/>
  <c r="H309" i="17"/>
  <c r="H65" i="17"/>
  <c r="H248" i="17"/>
  <c r="H187" i="17"/>
  <c r="H126" i="17"/>
  <c r="S430" i="17"/>
  <c r="S369" i="17"/>
  <c r="S247" i="17"/>
  <c r="S308" i="17"/>
  <c r="S3" i="17"/>
  <c r="S186" i="17"/>
  <c r="O430" i="17"/>
  <c r="W430" i="17" s="1"/>
  <c r="O369" i="17"/>
  <c r="W369" i="17" s="1"/>
  <c r="O308" i="17"/>
  <c r="W308" i="17" s="1"/>
  <c r="O64" i="17"/>
  <c r="W64" i="17" s="1"/>
  <c r="O247" i="17"/>
  <c r="W247" i="17" s="1"/>
  <c r="O186" i="17"/>
  <c r="W186" i="17" s="1"/>
  <c r="O3" i="17"/>
  <c r="W3" i="17" s="1"/>
  <c r="K430" i="17"/>
  <c r="K369" i="17"/>
  <c r="K64" i="17"/>
  <c r="K247" i="17"/>
  <c r="K186" i="17"/>
  <c r="K3" i="17"/>
  <c r="G430" i="17"/>
  <c r="G308" i="17"/>
  <c r="G64" i="17"/>
  <c r="G369" i="17"/>
  <c r="G3" i="17"/>
  <c r="V429" i="17"/>
  <c r="V368" i="17"/>
  <c r="V63" i="17"/>
  <c r="V246" i="17"/>
  <c r="V307" i="17"/>
  <c r="V185" i="17"/>
  <c r="R429" i="17"/>
  <c r="R368" i="17"/>
  <c r="R307" i="17"/>
  <c r="R63" i="17"/>
  <c r="R246" i="17"/>
  <c r="R185" i="17"/>
  <c r="N429" i="17"/>
  <c r="N368" i="17"/>
  <c r="N307" i="17"/>
  <c r="N63" i="17"/>
  <c r="N2" i="17"/>
  <c r="N246" i="17"/>
  <c r="F368" i="17"/>
  <c r="F307" i="17"/>
  <c r="F429" i="17"/>
  <c r="F63" i="17"/>
  <c r="F124" i="17"/>
  <c r="U489" i="17"/>
  <c r="U428" i="17"/>
  <c r="U367" i="17"/>
  <c r="U123" i="17"/>
  <c r="M428" i="17"/>
  <c r="M489" i="17"/>
  <c r="M367" i="17"/>
  <c r="M123" i="17"/>
  <c r="M184" i="17"/>
  <c r="M62" i="17"/>
  <c r="M306" i="17"/>
  <c r="M245" i="17"/>
  <c r="I489" i="17"/>
  <c r="I428" i="17"/>
  <c r="I123" i="17"/>
  <c r="I367" i="17"/>
  <c r="I184" i="17"/>
  <c r="I62" i="17"/>
  <c r="I306" i="17"/>
  <c r="I245" i="17"/>
  <c r="E428" i="17"/>
  <c r="E489" i="17"/>
  <c r="E123" i="17"/>
  <c r="E367" i="17"/>
  <c r="E184" i="17"/>
  <c r="E62" i="17"/>
  <c r="E306" i="17"/>
  <c r="E245" i="17"/>
  <c r="D9" i="17"/>
  <c r="D17" i="17"/>
  <c r="D26" i="17"/>
  <c r="D32" i="17"/>
  <c r="D40" i="17"/>
  <c r="D47" i="17"/>
  <c r="D55" i="17"/>
  <c r="E55" i="17"/>
  <c r="G54" i="17"/>
  <c r="G50" i="17"/>
  <c r="G45" i="17"/>
  <c r="I42" i="17"/>
  <c r="E29" i="17"/>
  <c r="G16" i="17"/>
  <c r="G18" i="17"/>
  <c r="H17" i="17"/>
  <c r="F8" i="17"/>
  <c r="H11" i="17"/>
  <c r="I13" i="17"/>
  <c r="G9" i="17"/>
  <c r="I6" i="17"/>
  <c r="L58" i="17"/>
  <c r="L50" i="17"/>
  <c r="L45" i="17"/>
  <c r="L41" i="17"/>
  <c r="L27" i="17"/>
  <c r="N23" i="17"/>
  <c r="N20" i="17"/>
  <c r="N15" i="17"/>
  <c r="N12" i="17"/>
  <c r="Q60" i="17"/>
  <c r="T56" i="17"/>
  <c r="U53" i="17"/>
  <c r="O51" i="17"/>
  <c r="W51" i="17" s="1"/>
  <c r="T45" i="17"/>
  <c r="R38" i="17"/>
  <c r="S28" i="17"/>
  <c r="U24" i="17"/>
  <c r="T26" i="17"/>
  <c r="X26" i="17" s="1"/>
  <c r="S16" i="17"/>
  <c r="U22" i="17"/>
  <c r="O18" i="17"/>
  <c r="W18" i="17" s="1"/>
  <c r="Q21" i="17"/>
  <c r="S8" i="17"/>
  <c r="U14" i="17"/>
  <c r="O10" i="17"/>
  <c r="W10" i="17" s="1"/>
  <c r="Q13" i="17"/>
  <c r="P9" i="17"/>
  <c r="R6" i="17"/>
  <c r="R2" i="17"/>
  <c r="R124" i="17"/>
  <c r="V125" i="17"/>
  <c r="K126" i="17"/>
  <c r="T126" i="17"/>
  <c r="X126" i="17" s="1"/>
  <c r="H127" i="17"/>
  <c r="Q127" i="17"/>
  <c r="E128" i="17"/>
  <c r="N128" i="17"/>
  <c r="D131" i="17"/>
  <c r="L131" i="17"/>
  <c r="K132" i="17"/>
  <c r="S132" i="17"/>
  <c r="H139" i="17"/>
  <c r="P139" i="17"/>
  <c r="H141" i="17"/>
  <c r="P141" i="17"/>
  <c r="U142" i="17"/>
  <c r="I143" i="17"/>
  <c r="Q143" i="17"/>
  <c r="E144" i="17"/>
  <c r="M144" i="17"/>
  <c r="U144" i="17"/>
  <c r="E146" i="17"/>
  <c r="D149" i="17"/>
  <c r="M149" i="17"/>
  <c r="D150" i="17"/>
  <c r="L150" i="17"/>
  <c r="T150" i="17"/>
  <c r="X150" i="17" s="1"/>
  <c r="D159" i="17"/>
  <c r="L159" i="17"/>
  <c r="T159" i="17"/>
  <c r="X159" i="17" s="1"/>
  <c r="H162" i="17"/>
  <c r="P162" i="17"/>
  <c r="D163" i="17"/>
  <c r="H164" i="17"/>
  <c r="P164" i="17"/>
  <c r="H166" i="17"/>
  <c r="P166" i="17"/>
  <c r="H168" i="17"/>
  <c r="R168" i="17"/>
  <c r="K170" i="17"/>
  <c r="S170" i="17"/>
  <c r="G173" i="17"/>
  <c r="K174" i="17"/>
  <c r="S174" i="17"/>
  <c r="K176" i="17"/>
  <c r="S176" i="17"/>
  <c r="K178" i="17"/>
  <c r="S178" i="17"/>
  <c r="O179" i="17"/>
  <c r="W179" i="17" s="1"/>
  <c r="K180" i="17"/>
  <c r="G181" i="17"/>
  <c r="D182" i="17"/>
  <c r="L182" i="17"/>
  <c r="J183" i="17"/>
  <c r="R183" i="17"/>
  <c r="F185" i="17"/>
  <c r="T187" i="17"/>
  <c r="X187" i="17" s="1"/>
  <c r="Q188" i="17"/>
  <c r="N189" i="17"/>
  <c r="V189" i="17"/>
  <c r="R195" i="17"/>
  <c r="F198" i="17"/>
  <c r="N198" i="17"/>
  <c r="V198" i="17"/>
  <c r="G208" i="17"/>
  <c r="O208" i="17"/>
  <c r="W208" i="17" s="1"/>
  <c r="K213" i="17"/>
  <c r="S213" i="17"/>
  <c r="R214" i="17"/>
  <c r="J216" i="17"/>
  <c r="R216" i="17"/>
  <c r="K218" i="17"/>
  <c r="S218" i="17"/>
  <c r="G221" i="17"/>
  <c r="O221" i="17"/>
  <c r="W221" i="17" s="1"/>
  <c r="S224" i="17"/>
  <c r="K226" i="17"/>
  <c r="S226" i="17"/>
  <c r="I231" i="17"/>
  <c r="E232" i="17"/>
  <c r="I233" i="17"/>
  <c r="Q233" i="17"/>
  <c r="I235" i="17"/>
  <c r="U236" i="17"/>
  <c r="I237" i="17"/>
  <c r="Q237" i="17"/>
  <c r="M238" i="17"/>
  <c r="I239" i="17"/>
  <c r="Q239" i="17"/>
  <c r="I241" i="17"/>
  <c r="Q241" i="17"/>
  <c r="H244" i="17"/>
  <c r="U306" i="17"/>
  <c r="G305" i="17"/>
  <c r="I304" i="17"/>
  <c r="T301" i="17"/>
  <c r="X301" i="17" s="1"/>
  <c r="P300" i="17"/>
  <c r="T299" i="17"/>
  <c r="X299" i="17" s="1"/>
  <c r="L299" i="17"/>
  <c r="J297" i="17"/>
  <c r="S296" i="17"/>
  <c r="I296" i="17"/>
  <c r="R295" i="17"/>
  <c r="Q294" i="17"/>
  <c r="N292" i="17"/>
  <c r="U290" i="17"/>
  <c r="H290" i="17"/>
  <c r="R286" i="17"/>
  <c r="J284" i="17"/>
  <c r="N283" i="17"/>
  <c r="Q278" i="17"/>
  <c r="O274" i="17"/>
  <c r="W274" i="17" s="1"/>
  <c r="K269" i="17"/>
  <c r="R259" i="17"/>
  <c r="N256" i="17"/>
  <c r="R250" i="17"/>
  <c r="T249" i="17"/>
  <c r="X249" i="17" s="1"/>
  <c r="G247" i="17"/>
  <c r="S64" i="17"/>
  <c r="P65" i="17"/>
  <c r="G68" i="17"/>
  <c r="S69" i="17"/>
  <c r="P70" i="17"/>
  <c r="F73" i="17"/>
  <c r="G77" i="17"/>
  <c r="M83" i="17"/>
  <c r="I90" i="17"/>
  <c r="P93" i="17"/>
  <c r="U104" i="17"/>
  <c r="M106" i="17"/>
  <c r="H108" i="17"/>
  <c r="H116" i="17"/>
  <c r="T117" i="17"/>
  <c r="X117" i="17" s="1"/>
  <c r="O312" i="17"/>
  <c r="W312" i="17" s="1"/>
  <c r="V338" i="17"/>
  <c r="O340" i="17"/>
  <c r="W340" i="17" s="1"/>
  <c r="S343" i="17"/>
  <c r="O348" i="17"/>
  <c r="W348" i="17" s="1"/>
  <c r="R356" i="17"/>
  <c r="J358" i="17"/>
  <c r="F363" i="17"/>
  <c r="S364" i="17"/>
  <c r="F386" i="17"/>
  <c r="Q402" i="17"/>
  <c r="P415" i="17"/>
  <c r="Q428" i="17"/>
  <c r="V442" i="17"/>
  <c r="G483" i="17"/>
  <c r="D423" i="17"/>
  <c r="D484" i="17"/>
  <c r="D362" i="17"/>
  <c r="D118" i="17"/>
  <c r="D57" i="17"/>
  <c r="D415" i="17"/>
  <c r="D476" i="17"/>
  <c r="D354" i="17"/>
  <c r="D110" i="17"/>
  <c r="D293" i="17"/>
  <c r="D49" i="17"/>
  <c r="D412" i="17"/>
  <c r="D473" i="17"/>
  <c r="D107" i="17"/>
  <c r="D290" i="17"/>
  <c r="D229" i="17"/>
  <c r="D46" i="17"/>
  <c r="D405" i="17"/>
  <c r="D466" i="17"/>
  <c r="D344" i="17"/>
  <c r="D283" i="17"/>
  <c r="D222" i="17"/>
  <c r="D39" i="17"/>
  <c r="D458" i="17"/>
  <c r="D397" i="17"/>
  <c r="D92" i="17"/>
  <c r="D275" i="17"/>
  <c r="D336" i="17"/>
  <c r="D214" i="17"/>
  <c r="D31" i="17"/>
  <c r="D450" i="17"/>
  <c r="D389" i="17"/>
  <c r="D84" i="17"/>
  <c r="D267" i="17"/>
  <c r="D145" i="17"/>
  <c r="D206" i="17"/>
  <c r="D23" i="17"/>
  <c r="D447" i="17"/>
  <c r="D386" i="17"/>
  <c r="D325" i="17"/>
  <c r="D264" i="17"/>
  <c r="D81" i="17"/>
  <c r="D203" i="17"/>
  <c r="D20" i="17"/>
  <c r="D439" i="17"/>
  <c r="D317" i="17"/>
  <c r="D378" i="17"/>
  <c r="D73" i="17"/>
  <c r="D256" i="17"/>
  <c r="D12" i="17"/>
  <c r="D372" i="17"/>
  <c r="D311" i="17"/>
  <c r="D128" i="17"/>
  <c r="D67" i="17"/>
  <c r="D250" i="17"/>
  <c r="D6" i="17"/>
  <c r="T488" i="17"/>
  <c r="X488" i="17" s="1"/>
  <c r="T427" i="17"/>
  <c r="T366" i="17"/>
  <c r="T122" i="17"/>
  <c r="T305" i="17"/>
  <c r="T183" i="17"/>
  <c r="P366" i="17"/>
  <c r="P122" i="17"/>
  <c r="P427" i="17"/>
  <c r="P305" i="17"/>
  <c r="P183" i="17"/>
  <c r="L488" i="17"/>
  <c r="L427" i="17"/>
  <c r="L366" i="17"/>
  <c r="L122" i="17"/>
  <c r="L305" i="17"/>
  <c r="L183" i="17"/>
  <c r="S487" i="17"/>
  <c r="S426" i="17"/>
  <c r="S365" i="17"/>
  <c r="S121" i="17"/>
  <c r="S60" i="17"/>
  <c r="J60" i="17"/>
  <c r="J487" i="17"/>
  <c r="J365" i="17"/>
  <c r="J426" i="17"/>
  <c r="J121" i="17"/>
  <c r="J304" i="17"/>
  <c r="J182" i="17"/>
  <c r="F487" i="17"/>
  <c r="F426" i="17"/>
  <c r="F365" i="17"/>
  <c r="F121" i="17"/>
  <c r="F304" i="17"/>
  <c r="F182" i="17"/>
  <c r="U486" i="17"/>
  <c r="U425" i="17"/>
  <c r="U364" i="17"/>
  <c r="U120" i="17"/>
  <c r="U59" i="17"/>
  <c r="Q486" i="17"/>
  <c r="Q425" i="17"/>
  <c r="Q364" i="17"/>
  <c r="Q120" i="17"/>
  <c r="Q59" i="17"/>
  <c r="M425" i="17"/>
  <c r="M364" i="17"/>
  <c r="M120" i="17"/>
  <c r="M486" i="17"/>
  <c r="M59" i="17"/>
  <c r="E486" i="17"/>
  <c r="E364" i="17"/>
  <c r="E120" i="17"/>
  <c r="E425" i="17"/>
  <c r="E303" i="17"/>
  <c r="E59" i="17"/>
  <c r="E181" i="17"/>
  <c r="P484" i="17"/>
  <c r="P362" i="17"/>
  <c r="P423" i="17"/>
  <c r="L484" i="17"/>
  <c r="L423" i="17"/>
  <c r="L362" i="17"/>
  <c r="L118" i="17"/>
  <c r="S424" i="17"/>
  <c r="S485" i="17"/>
  <c r="S363" i="17"/>
  <c r="S241" i="17"/>
  <c r="S58" i="17"/>
  <c r="S119" i="17"/>
  <c r="O424" i="17"/>
  <c r="W424" i="17" s="1"/>
  <c r="O485" i="17"/>
  <c r="W485" i="17" s="1"/>
  <c r="O119" i="17"/>
  <c r="W119" i="17" s="1"/>
  <c r="O363" i="17"/>
  <c r="W363" i="17" s="1"/>
  <c r="O241" i="17"/>
  <c r="W241" i="17" s="1"/>
  <c r="O58" i="17"/>
  <c r="W58" i="17" s="1"/>
  <c r="G424" i="17"/>
  <c r="G485" i="17"/>
  <c r="G119" i="17"/>
  <c r="G241" i="17"/>
  <c r="V482" i="17"/>
  <c r="V421" i="17"/>
  <c r="V116" i="17"/>
  <c r="V360" i="17"/>
  <c r="V177" i="17"/>
  <c r="V299" i="17"/>
  <c r="V238" i="17"/>
  <c r="N482" i="17"/>
  <c r="N421" i="17"/>
  <c r="N116" i="17"/>
  <c r="N360" i="17"/>
  <c r="N177" i="17"/>
  <c r="N299" i="17"/>
  <c r="N238" i="17"/>
  <c r="N55" i="17"/>
  <c r="F482" i="17"/>
  <c r="F421" i="17"/>
  <c r="F116" i="17"/>
  <c r="F360" i="17"/>
  <c r="F177" i="17"/>
  <c r="F238" i="17"/>
  <c r="U483" i="17"/>
  <c r="U422" i="17"/>
  <c r="U361" i="17"/>
  <c r="U117" i="17"/>
  <c r="U300" i="17"/>
  <c r="U56" i="17"/>
  <c r="U178" i="17"/>
  <c r="M483" i="17"/>
  <c r="M422" i="17"/>
  <c r="M361" i="17"/>
  <c r="M117" i="17"/>
  <c r="M300" i="17"/>
  <c r="M56" i="17"/>
  <c r="M178" i="17"/>
  <c r="E483" i="17"/>
  <c r="E422" i="17"/>
  <c r="E361" i="17"/>
  <c r="E117" i="17"/>
  <c r="E300" i="17"/>
  <c r="E56" i="17"/>
  <c r="E178" i="17"/>
  <c r="P480" i="17"/>
  <c r="P358" i="17"/>
  <c r="P419" i="17"/>
  <c r="P297" i="17"/>
  <c r="H480" i="17"/>
  <c r="H419" i="17"/>
  <c r="H358" i="17"/>
  <c r="H297" i="17"/>
  <c r="H114" i="17"/>
  <c r="H53" i="17"/>
  <c r="O420" i="17"/>
  <c r="W420" i="17" s="1"/>
  <c r="O481" i="17"/>
  <c r="W481" i="17" s="1"/>
  <c r="O115" i="17"/>
  <c r="W115" i="17" s="1"/>
  <c r="O359" i="17"/>
  <c r="W359" i="17" s="1"/>
  <c r="O237" i="17"/>
  <c r="W237" i="17" s="1"/>
  <c r="O54" i="17"/>
  <c r="W54" i="17" s="1"/>
  <c r="K420" i="17"/>
  <c r="K481" i="17"/>
  <c r="K359" i="17"/>
  <c r="K237" i="17"/>
  <c r="V478" i="17"/>
  <c r="V417" i="17"/>
  <c r="V112" i="17"/>
  <c r="V356" i="17"/>
  <c r="V173" i="17"/>
  <c r="V234" i="17"/>
  <c r="N478" i="17"/>
  <c r="N417" i="17"/>
  <c r="N112" i="17"/>
  <c r="N356" i="17"/>
  <c r="N295" i="17"/>
  <c r="N173" i="17"/>
  <c r="N234" i="17"/>
  <c r="N51" i="17"/>
  <c r="F478" i="17"/>
  <c r="F417" i="17"/>
  <c r="F112" i="17"/>
  <c r="F356" i="17"/>
  <c r="F173" i="17"/>
  <c r="F234" i="17"/>
  <c r="U479" i="17"/>
  <c r="U418" i="17"/>
  <c r="U357" i="17"/>
  <c r="U113" i="17"/>
  <c r="U296" i="17"/>
  <c r="U52" i="17"/>
  <c r="U174" i="17"/>
  <c r="Q479" i="17"/>
  <c r="Q357" i="17"/>
  <c r="Q113" i="17"/>
  <c r="Q418" i="17"/>
  <c r="Q52" i="17"/>
  <c r="Q296" i="17"/>
  <c r="Q174" i="17"/>
  <c r="M479" i="17"/>
  <c r="M418" i="17"/>
  <c r="M357" i="17"/>
  <c r="M113" i="17"/>
  <c r="M52" i="17"/>
  <c r="M174" i="17"/>
  <c r="E479" i="17"/>
  <c r="E418" i="17"/>
  <c r="E357" i="17"/>
  <c r="E113" i="17"/>
  <c r="E296" i="17"/>
  <c r="E52" i="17"/>
  <c r="E174" i="17"/>
  <c r="H476" i="17"/>
  <c r="H415" i="17"/>
  <c r="H354" i="17"/>
  <c r="H293" i="17"/>
  <c r="H110" i="17"/>
  <c r="H49" i="17"/>
  <c r="S416" i="17"/>
  <c r="S477" i="17"/>
  <c r="S355" i="17"/>
  <c r="S233" i="17"/>
  <c r="S50" i="17"/>
  <c r="S111" i="17"/>
  <c r="S294" i="17"/>
  <c r="O416" i="17"/>
  <c r="W416" i="17" s="1"/>
  <c r="O477" i="17"/>
  <c r="W477" i="17" s="1"/>
  <c r="O111" i="17"/>
  <c r="W111" i="17" s="1"/>
  <c r="O355" i="17"/>
  <c r="W355" i="17" s="1"/>
  <c r="O233" i="17"/>
  <c r="W233" i="17" s="1"/>
  <c r="O50" i="17"/>
  <c r="W50" i="17" s="1"/>
  <c r="K416" i="17"/>
  <c r="K477" i="17"/>
  <c r="K355" i="17"/>
  <c r="K233" i="17"/>
  <c r="V474" i="17"/>
  <c r="V413" i="17"/>
  <c r="V108" i="17"/>
  <c r="V352" i="17"/>
  <c r="V169" i="17"/>
  <c r="V230" i="17"/>
  <c r="R474" i="17"/>
  <c r="R413" i="17"/>
  <c r="R108" i="17"/>
  <c r="R169" i="17"/>
  <c r="R230" i="17"/>
  <c r="N474" i="17"/>
  <c r="N413" i="17"/>
  <c r="N108" i="17"/>
  <c r="N352" i="17"/>
  <c r="N291" i="17"/>
  <c r="N169" i="17"/>
  <c r="N230" i="17"/>
  <c r="N47" i="17"/>
  <c r="F474" i="17"/>
  <c r="F413" i="17"/>
  <c r="F108" i="17"/>
  <c r="F352" i="17"/>
  <c r="F169" i="17"/>
  <c r="F230" i="17"/>
  <c r="Q475" i="17"/>
  <c r="Q353" i="17"/>
  <c r="Q109" i="17"/>
  <c r="Q414" i="17"/>
  <c r="Q48" i="17"/>
  <c r="Q292" i="17"/>
  <c r="Q170" i="17"/>
  <c r="M475" i="17"/>
  <c r="M414" i="17"/>
  <c r="M353" i="17"/>
  <c r="M109" i="17"/>
  <c r="M48" i="17"/>
  <c r="M170" i="17"/>
  <c r="E475" i="17"/>
  <c r="E414" i="17"/>
  <c r="E353" i="17"/>
  <c r="E109" i="17"/>
  <c r="E292" i="17"/>
  <c r="E48" i="17"/>
  <c r="E170" i="17"/>
  <c r="T473" i="17"/>
  <c r="X473" i="17" s="1"/>
  <c r="T412" i="17"/>
  <c r="X412" i="17" s="1"/>
  <c r="T351" i="17"/>
  <c r="X351" i="17" s="1"/>
  <c r="T107" i="17"/>
  <c r="X107" i="17" s="1"/>
  <c r="T168" i="17"/>
  <c r="X168" i="17" s="1"/>
  <c r="L412" i="17"/>
  <c r="L107" i="17"/>
  <c r="L351" i="17"/>
  <c r="L473" i="17"/>
  <c r="L229" i="17"/>
  <c r="S472" i="17"/>
  <c r="S411" i="17"/>
  <c r="S106" i="17"/>
  <c r="S350" i="17"/>
  <c r="S289" i="17"/>
  <c r="S167" i="17"/>
  <c r="K472" i="17"/>
  <c r="K411" i="17"/>
  <c r="K106" i="17"/>
  <c r="K350" i="17"/>
  <c r="K167" i="17"/>
  <c r="G472" i="17"/>
  <c r="G411" i="17"/>
  <c r="G106" i="17"/>
  <c r="G289" i="17"/>
  <c r="G167" i="17"/>
  <c r="V471" i="17"/>
  <c r="V349" i="17"/>
  <c r="V410" i="17"/>
  <c r="V105" i="17"/>
  <c r="V44" i="17"/>
  <c r="V288" i="17"/>
  <c r="V166" i="17"/>
  <c r="R471" i="17"/>
  <c r="R410" i="17"/>
  <c r="R349" i="17"/>
  <c r="R105" i="17"/>
  <c r="R44" i="17"/>
  <c r="R166" i="17"/>
  <c r="N471" i="17"/>
  <c r="N349" i="17"/>
  <c r="N105" i="17"/>
  <c r="N410" i="17"/>
  <c r="N288" i="17"/>
  <c r="N166" i="17"/>
  <c r="N44" i="17"/>
  <c r="J471" i="17"/>
  <c r="J410" i="17"/>
  <c r="J349" i="17"/>
  <c r="J105" i="17"/>
  <c r="J166" i="17"/>
  <c r="F471" i="17"/>
  <c r="F349" i="17"/>
  <c r="F410" i="17"/>
  <c r="F105" i="17"/>
  <c r="F288" i="17"/>
  <c r="F166" i="17"/>
  <c r="Q470" i="17"/>
  <c r="Q409" i="17"/>
  <c r="Q348" i="17"/>
  <c r="Q104" i="17"/>
  <c r="Q287" i="17"/>
  <c r="Q226" i="17"/>
  <c r="M470" i="17"/>
  <c r="M409" i="17"/>
  <c r="M348" i="17"/>
  <c r="M287" i="17"/>
  <c r="M104" i="17"/>
  <c r="M226" i="17"/>
  <c r="M43" i="17"/>
  <c r="E470" i="17"/>
  <c r="E348" i="17"/>
  <c r="E287" i="17"/>
  <c r="E226" i="17"/>
  <c r="E43" i="17"/>
  <c r="L408" i="17"/>
  <c r="L469" i="17"/>
  <c r="L286" i="17"/>
  <c r="L103" i="17"/>
  <c r="L347" i="17"/>
  <c r="L225" i="17"/>
  <c r="K468" i="17"/>
  <c r="K407" i="17"/>
  <c r="K102" i="17"/>
  <c r="K346" i="17"/>
  <c r="K163" i="17"/>
  <c r="G468" i="17"/>
  <c r="G407" i="17"/>
  <c r="G102" i="17"/>
  <c r="G285" i="17"/>
  <c r="G163" i="17"/>
  <c r="V467" i="17"/>
  <c r="V345" i="17"/>
  <c r="V406" i="17"/>
  <c r="V101" i="17"/>
  <c r="V40" i="17"/>
  <c r="V284" i="17"/>
  <c r="V162" i="17"/>
  <c r="R467" i="17"/>
  <c r="R406" i="17"/>
  <c r="R345" i="17"/>
  <c r="R101" i="17"/>
  <c r="R40" i="17"/>
  <c r="R162" i="17"/>
  <c r="N467" i="17"/>
  <c r="N345" i="17"/>
  <c r="N101" i="17"/>
  <c r="N284" i="17"/>
  <c r="N162" i="17"/>
  <c r="N40" i="17"/>
  <c r="U465" i="17"/>
  <c r="U404" i="17"/>
  <c r="U343" i="17"/>
  <c r="U99" i="17"/>
  <c r="U282" i="17"/>
  <c r="U221" i="17"/>
  <c r="Q465" i="17"/>
  <c r="Q404" i="17"/>
  <c r="Q343" i="17"/>
  <c r="Q282" i="17"/>
  <c r="Q99" i="17"/>
  <c r="Q221" i="17"/>
  <c r="I465" i="17"/>
  <c r="I343" i="17"/>
  <c r="I282" i="17"/>
  <c r="I221" i="17"/>
  <c r="I38" i="17"/>
  <c r="I404" i="17"/>
  <c r="L53" i="17"/>
  <c r="L46" i="17"/>
  <c r="D124" i="17"/>
  <c r="L164" i="17"/>
  <c r="D168" i="17"/>
  <c r="L168" i="17"/>
  <c r="O172" i="17"/>
  <c r="W172" i="17" s="1"/>
  <c r="O180" i="17"/>
  <c r="W180" i="17" s="1"/>
  <c r="G224" i="17"/>
  <c r="O224" i="17"/>
  <c r="W224" i="17" s="1"/>
  <c r="O228" i="17"/>
  <c r="W228" i="17" s="1"/>
  <c r="E231" i="17"/>
  <c r="U231" i="17"/>
  <c r="M235" i="17"/>
  <c r="U235" i="17"/>
  <c r="E239" i="17"/>
  <c r="U239" i="17"/>
  <c r="F243" i="17"/>
  <c r="N243" i="17"/>
  <c r="L244" i="17"/>
  <c r="T244" i="17"/>
  <c r="P301" i="17"/>
  <c r="H301" i="17"/>
  <c r="K294" i="17"/>
  <c r="R288" i="17"/>
  <c r="R284" i="17"/>
  <c r="I99" i="17"/>
  <c r="E104" i="17"/>
  <c r="P118" i="17"/>
  <c r="D328" i="17"/>
  <c r="G346" i="17"/>
  <c r="D485" i="17"/>
  <c r="D424" i="17"/>
  <c r="D363" i="17"/>
  <c r="D119" i="17"/>
  <c r="D481" i="17"/>
  <c r="D420" i="17"/>
  <c r="D359" i="17"/>
  <c r="D298" i="17"/>
  <c r="D115" i="17"/>
  <c r="D411" i="17"/>
  <c r="D472" i="17"/>
  <c r="D350" i="17"/>
  <c r="D289" i="17"/>
  <c r="D106" i="17"/>
  <c r="D228" i="17"/>
  <c r="D463" i="17"/>
  <c r="D402" i="17"/>
  <c r="D280" i="17"/>
  <c r="D97" i="17"/>
  <c r="D341" i="17"/>
  <c r="D219" i="17"/>
  <c r="D461" i="17"/>
  <c r="D400" i="17"/>
  <c r="D339" i="17"/>
  <c r="D95" i="17"/>
  <c r="D278" i="17"/>
  <c r="D217" i="17"/>
  <c r="D456" i="17"/>
  <c r="D395" i="17"/>
  <c r="D90" i="17"/>
  <c r="D273" i="17"/>
  <c r="D212" i="17"/>
  <c r="D388" i="17"/>
  <c r="D449" i="17"/>
  <c r="D327" i="17"/>
  <c r="D144" i="17"/>
  <c r="D83" i="17"/>
  <c r="D205" i="17"/>
  <c r="D441" i="17"/>
  <c r="D380" i="17"/>
  <c r="D319" i="17"/>
  <c r="D258" i="17"/>
  <c r="D75" i="17"/>
  <c r="D197" i="17"/>
  <c r="D432" i="17"/>
  <c r="D371" i="17"/>
  <c r="D249" i="17"/>
  <c r="S488" i="17"/>
  <c r="S366" i="17"/>
  <c r="S427" i="17"/>
  <c r="S61" i="17"/>
  <c r="O427" i="17"/>
  <c r="W427" i="17" s="1"/>
  <c r="O366" i="17"/>
  <c r="W366" i="17" s="1"/>
  <c r="O122" i="17"/>
  <c r="W122" i="17" s="1"/>
  <c r="O61" i="17"/>
  <c r="W61" i="17" s="1"/>
  <c r="K488" i="17"/>
  <c r="K427" i="17"/>
  <c r="K366" i="17"/>
  <c r="K122" i="17"/>
  <c r="V426" i="17"/>
  <c r="V487" i="17"/>
  <c r="V365" i="17"/>
  <c r="V243" i="17"/>
  <c r="V60" i="17"/>
  <c r="R426" i="17"/>
  <c r="R487" i="17"/>
  <c r="R121" i="17"/>
  <c r="R243" i="17"/>
  <c r="R60" i="17"/>
  <c r="M487" i="17"/>
  <c r="M426" i="17"/>
  <c r="M365" i="17"/>
  <c r="M121" i="17"/>
  <c r="M60" i="17"/>
  <c r="E487" i="17"/>
  <c r="E365" i="17"/>
  <c r="E426" i="17"/>
  <c r="E60" i="17"/>
  <c r="L425" i="17"/>
  <c r="L120" i="17"/>
  <c r="L364" i="17"/>
  <c r="L242" i="17"/>
  <c r="L486" i="17"/>
  <c r="S423" i="17"/>
  <c r="S484" i="17"/>
  <c r="S118" i="17"/>
  <c r="S362" i="17"/>
  <c r="S240" i="17"/>
  <c r="S57" i="17"/>
  <c r="G423" i="17"/>
  <c r="G484" i="17"/>
  <c r="G362" i="17"/>
  <c r="G240" i="17"/>
  <c r="G57" i="17"/>
  <c r="G118" i="17"/>
  <c r="R485" i="17"/>
  <c r="R424" i="17"/>
  <c r="R119" i="17"/>
  <c r="R363" i="17"/>
  <c r="R180" i="17"/>
  <c r="R302" i="17"/>
  <c r="R241" i="17"/>
  <c r="J485" i="17"/>
  <c r="J424" i="17"/>
  <c r="J119" i="17"/>
  <c r="J363" i="17"/>
  <c r="J180" i="17"/>
  <c r="J302" i="17"/>
  <c r="J241" i="17"/>
  <c r="J58" i="17"/>
  <c r="U482" i="17"/>
  <c r="U360" i="17"/>
  <c r="U116" i="17"/>
  <c r="U421" i="17"/>
  <c r="U299" i="17"/>
  <c r="U177" i="17"/>
  <c r="U55" i="17"/>
  <c r="I482" i="17"/>
  <c r="I421" i="17"/>
  <c r="I360" i="17"/>
  <c r="I116" i="17"/>
  <c r="I299" i="17"/>
  <c r="I177" i="17"/>
  <c r="E482" i="17"/>
  <c r="E360" i="17"/>
  <c r="E116" i="17"/>
  <c r="E421" i="17"/>
  <c r="E299" i="17"/>
  <c r="E177" i="17"/>
  <c r="L483" i="17"/>
  <c r="L422" i="17"/>
  <c r="L361" i="17"/>
  <c r="L117" i="17"/>
  <c r="D5" i="17"/>
  <c r="D22" i="17"/>
  <c r="D29" i="17"/>
  <c r="D45" i="17"/>
  <c r="F55" i="17"/>
  <c r="F51" i="17"/>
  <c r="F47" i="17"/>
  <c r="F40" i="17"/>
  <c r="K57" i="17"/>
  <c r="T61" i="17"/>
  <c r="T57" i="17"/>
  <c r="R51" i="17"/>
  <c r="T49" i="17"/>
  <c r="O45" i="17"/>
  <c r="W45" i="17" s="1"/>
  <c r="U38" i="17"/>
  <c r="E160" i="17"/>
  <c r="M160" i="17"/>
  <c r="U160" i="17"/>
  <c r="I165" i="17"/>
  <c r="L175" i="17"/>
  <c r="T175" i="17"/>
  <c r="X175" i="17" s="1"/>
  <c r="P178" i="17"/>
  <c r="L179" i="17"/>
  <c r="T179" i="17"/>
  <c r="X179" i="17" s="1"/>
  <c r="M181" i="17"/>
  <c r="S182" i="17"/>
  <c r="N223" i="17"/>
  <c r="D232" i="17"/>
  <c r="L232" i="17"/>
  <c r="T232" i="17"/>
  <c r="X232" i="17" s="1"/>
  <c r="P239" i="17"/>
  <c r="M242" i="17"/>
  <c r="I243" i="17"/>
  <c r="S243" i="17"/>
  <c r="G244" i="17"/>
  <c r="O244" i="17"/>
  <c r="W244" i="17" s="1"/>
  <c r="S302" i="17"/>
  <c r="G301" i="17"/>
  <c r="F299" i="17"/>
  <c r="F291" i="17"/>
  <c r="L290" i="17"/>
  <c r="K289" i="17"/>
  <c r="D268" i="17"/>
  <c r="H103" i="17"/>
  <c r="D310" i="17"/>
  <c r="D320" i="17"/>
  <c r="T347" i="17"/>
  <c r="X347" i="17" s="1"/>
  <c r="D351" i="17"/>
  <c r="N406" i="17"/>
  <c r="D486" i="17"/>
  <c r="D425" i="17"/>
  <c r="D364" i="17"/>
  <c r="D120" i="17"/>
  <c r="D59" i="17"/>
  <c r="D483" i="17"/>
  <c r="D361" i="17"/>
  <c r="D56" i="17"/>
  <c r="D479" i="17"/>
  <c r="D357" i="17"/>
  <c r="D418" i="17"/>
  <c r="D296" i="17"/>
  <c r="D52" i="17"/>
  <c r="D475" i="17"/>
  <c r="D353" i="17"/>
  <c r="D292" i="17"/>
  <c r="D48" i="17"/>
  <c r="D414" i="17"/>
  <c r="D409" i="17"/>
  <c r="D470" i="17"/>
  <c r="D348" i="17"/>
  <c r="D287" i="17"/>
  <c r="D43" i="17"/>
  <c r="D226" i="17"/>
  <c r="D404" i="17"/>
  <c r="D465" i="17"/>
  <c r="D282" i="17"/>
  <c r="D99" i="17"/>
  <c r="D38" i="17"/>
  <c r="D221" i="17"/>
  <c r="D462" i="17"/>
  <c r="D340" i="17"/>
  <c r="D279" i="17"/>
  <c r="D218" i="17"/>
  <c r="D35" i="17"/>
  <c r="D457" i="17"/>
  <c r="D396" i="17"/>
  <c r="D335" i="17"/>
  <c r="D30" i="17"/>
  <c r="D213" i="17"/>
  <c r="D452" i="17"/>
  <c r="D391" i="17"/>
  <c r="D86" i="17"/>
  <c r="D269" i="17"/>
  <c r="D147" i="17"/>
  <c r="D25" i="17"/>
  <c r="D330" i="17"/>
  <c r="D208" i="17"/>
  <c r="D443" i="17"/>
  <c r="D382" i="17"/>
  <c r="D321" i="17"/>
  <c r="D260" i="17"/>
  <c r="D77" i="17"/>
  <c r="D199" i="17"/>
  <c r="D16" i="17"/>
  <c r="D445" i="17"/>
  <c r="D384" i="17"/>
  <c r="D323" i="17"/>
  <c r="D262" i="17"/>
  <c r="D79" i="17"/>
  <c r="D201" i="17"/>
  <c r="D18" i="17"/>
  <c r="D435" i="17"/>
  <c r="D374" i="17"/>
  <c r="D252" i="17"/>
  <c r="D69" i="17"/>
  <c r="D313" i="17"/>
  <c r="D191" i="17"/>
  <c r="D8" i="17"/>
  <c r="D437" i="17"/>
  <c r="D315" i="17"/>
  <c r="D71" i="17"/>
  <c r="D254" i="17"/>
  <c r="D376" i="17"/>
  <c r="D10" i="17"/>
  <c r="D434" i="17"/>
  <c r="D312" i="17"/>
  <c r="D373" i="17"/>
  <c r="D251" i="17"/>
  <c r="D68" i="17"/>
  <c r="D190" i="17"/>
  <c r="D7" i="17"/>
  <c r="D369" i="17"/>
  <c r="D308" i="17"/>
  <c r="D430" i="17"/>
  <c r="D3" i="17"/>
  <c r="D64" i="17"/>
  <c r="D125" i="17"/>
  <c r="U488" i="17"/>
  <c r="U427" i="17"/>
  <c r="U122" i="17"/>
  <c r="U366" i="17"/>
  <c r="U183" i="17"/>
  <c r="U305" i="17"/>
  <c r="U244" i="17"/>
  <c r="Q427" i="17"/>
  <c r="Q488" i="17"/>
  <c r="Q366" i="17"/>
  <c r="Q122" i="17"/>
  <c r="Q183" i="17"/>
  <c r="Q305" i="17"/>
  <c r="Q244" i="17"/>
  <c r="M488" i="17"/>
  <c r="M427" i="17"/>
  <c r="M122" i="17"/>
  <c r="M183" i="17"/>
  <c r="M61" i="17"/>
  <c r="M305" i="17"/>
  <c r="M244" i="17"/>
  <c r="I488" i="17"/>
  <c r="I427" i="17"/>
  <c r="I122" i="17"/>
  <c r="I366" i="17"/>
  <c r="I183" i="17"/>
  <c r="I305" i="17"/>
  <c r="I244" i="17"/>
  <c r="E488" i="17"/>
  <c r="E427" i="17"/>
  <c r="E122" i="17"/>
  <c r="E183" i="17"/>
  <c r="E366" i="17"/>
  <c r="E305" i="17"/>
  <c r="E244" i="17"/>
  <c r="T487" i="17"/>
  <c r="T365" i="17"/>
  <c r="T121" i="17"/>
  <c r="T426" i="17"/>
  <c r="T304" i="17"/>
  <c r="T182" i="17"/>
  <c r="K487" i="17"/>
  <c r="K426" i="17"/>
  <c r="K121" i="17"/>
  <c r="K365" i="17"/>
  <c r="K182" i="17"/>
  <c r="K304" i="17"/>
  <c r="K243" i="17"/>
  <c r="G487" i="17"/>
  <c r="G426" i="17"/>
  <c r="G121" i="17"/>
  <c r="G182" i="17"/>
  <c r="G365" i="17"/>
  <c r="G304" i="17"/>
  <c r="G243" i="17"/>
  <c r="V486" i="17"/>
  <c r="V364" i="17"/>
  <c r="V120" i="17"/>
  <c r="V303" i="17"/>
  <c r="V181" i="17"/>
  <c r="V59" i="17"/>
  <c r="R486" i="17"/>
  <c r="R425" i="17"/>
  <c r="R364" i="17"/>
  <c r="R120" i="17"/>
  <c r="R303" i="17"/>
  <c r="R181" i="17"/>
  <c r="R59" i="17"/>
  <c r="N486" i="17"/>
  <c r="N364" i="17"/>
  <c r="N425" i="17"/>
  <c r="N120" i="17"/>
  <c r="N303" i="17"/>
  <c r="N181" i="17"/>
  <c r="N59" i="17"/>
  <c r="F486" i="17"/>
  <c r="F425" i="17"/>
  <c r="F120" i="17"/>
  <c r="F364" i="17"/>
  <c r="F181" i="17"/>
  <c r="F303" i="17"/>
  <c r="F242" i="17"/>
  <c r="F59" i="17"/>
  <c r="U484" i="17"/>
  <c r="U362" i="17"/>
  <c r="U423" i="17"/>
  <c r="U118" i="17"/>
  <c r="U301" i="17"/>
  <c r="U179" i="17"/>
  <c r="Q484" i="17"/>
  <c r="Q423" i="17"/>
  <c r="Q362" i="17"/>
  <c r="Q118" i="17"/>
  <c r="Q301" i="17"/>
  <c r="Q179" i="17"/>
  <c r="M484" i="17"/>
  <c r="M362" i="17"/>
  <c r="M118" i="17"/>
  <c r="M423" i="17"/>
  <c r="M301" i="17"/>
  <c r="M57" i="17"/>
  <c r="M179" i="17"/>
  <c r="I484" i="17"/>
  <c r="I423" i="17"/>
  <c r="I362" i="17"/>
  <c r="I118" i="17"/>
  <c r="I301" i="17"/>
  <c r="I179" i="17"/>
  <c r="E484" i="17"/>
  <c r="E362" i="17"/>
  <c r="E423" i="17"/>
  <c r="E118" i="17"/>
  <c r="E301" i="17"/>
  <c r="E179" i="17"/>
  <c r="T485" i="17"/>
  <c r="X485" i="17" s="1"/>
  <c r="T424" i="17"/>
  <c r="X424" i="17" s="1"/>
  <c r="T363" i="17"/>
  <c r="X363" i="17" s="1"/>
  <c r="T119" i="17"/>
  <c r="X119" i="17" s="1"/>
  <c r="T58" i="17"/>
  <c r="P424" i="17"/>
  <c r="P485" i="17"/>
  <c r="P363" i="17"/>
  <c r="P119" i="17"/>
  <c r="P58" i="17"/>
  <c r="L485" i="17"/>
  <c r="L363" i="17"/>
  <c r="L424" i="17"/>
  <c r="H485" i="17"/>
  <c r="H424" i="17"/>
  <c r="H363" i="17"/>
  <c r="H119" i="17"/>
  <c r="S421" i="17"/>
  <c r="S482" i="17"/>
  <c r="S116" i="17"/>
  <c r="S238" i="17"/>
  <c r="O421" i="17"/>
  <c r="W421" i="17" s="1"/>
  <c r="O482" i="17"/>
  <c r="W482" i="17" s="1"/>
  <c r="O360" i="17"/>
  <c r="W360" i="17" s="1"/>
  <c r="O238" i="17"/>
  <c r="W238" i="17" s="1"/>
  <c r="O116" i="17"/>
  <c r="W116" i="17" s="1"/>
  <c r="K421" i="17"/>
  <c r="K482" i="17"/>
  <c r="K116" i="17"/>
  <c r="K360" i="17"/>
  <c r="K238" i="17"/>
  <c r="G421" i="17"/>
  <c r="G482" i="17"/>
  <c r="G360" i="17"/>
  <c r="G238" i="17"/>
  <c r="G55" i="17"/>
  <c r="V483" i="17"/>
  <c r="V422" i="17"/>
  <c r="V117" i="17"/>
  <c r="V178" i="17"/>
  <c r="V361" i="17"/>
  <c r="V300" i="17"/>
  <c r="V239" i="17"/>
  <c r="V56" i="17"/>
  <c r="R483" i="17"/>
  <c r="R422" i="17"/>
  <c r="R117" i="17"/>
  <c r="R361" i="17"/>
  <c r="R178" i="17"/>
  <c r="R300" i="17"/>
  <c r="R239" i="17"/>
  <c r="R56" i="17"/>
  <c r="N483" i="17"/>
  <c r="N422" i="17"/>
  <c r="N117" i="17"/>
  <c r="N178" i="17"/>
  <c r="N300" i="17"/>
  <c r="N239" i="17"/>
  <c r="N56" i="17"/>
  <c r="J483" i="17"/>
  <c r="J422" i="17"/>
  <c r="J117" i="17"/>
  <c r="J361" i="17"/>
  <c r="J178" i="17"/>
  <c r="J300" i="17"/>
  <c r="J239" i="17"/>
  <c r="J56" i="17"/>
  <c r="F483" i="17"/>
  <c r="F422" i="17"/>
  <c r="F117" i="17"/>
  <c r="F178" i="17"/>
  <c r="F361" i="17"/>
  <c r="F300" i="17"/>
  <c r="F239" i="17"/>
  <c r="F56" i="17"/>
  <c r="U480" i="17"/>
  <c r="U358" i="17"/>
  <c r="U419" i="17"/>
  <c r="U114" i="17"/>
  <c r="U175" i="17"/>
  <c r="Q480" i="17"/>
  <c r="Q419" i="17"/>
  <c r="Q358" i="17"/>
  <c r="Q114" i="17"/>
  <c r="Q297" i="17"/>
  <c r="Q175" i="17"/>
  <c r="M480" i="17"/>
  <c r="M358" i="17"/>
  <c r="M114" i="17"/>
  <c r="M53" i="17"/>
  <c r="M297" i="17"/>
  <c r="M175" i="17"/>
  <c r="I480" i="17"/>
  <c r="I419" i="17"/>
  <c r="I358" i="17"/>
  <c r="I114" i="17"/>
  <c r="I175" i="17"/>
  <c r="E480" i="17"/>
  <c r="E358" i="17"/>
  <c r="E419" i="17"/>
  <c r="E114" i="17"/>
  <c r="E175" i="17"/>
  <c r="T481" i="17"/>
  <c r="X481" i="17" s="1"/>
  <c r="T420" i="17"/>
  <c r="X420" i="17" s="1"/>
  <c r="T359" i="17"/>
  <c r="X359" i="17" s="1"/>
  <c r="T298" i="17"/>
  <c r="X298" i="17" s="1"/>
  <c r="T115" i="17"/>
  <c r="X115" i="17" s="1"/>
  <c r="T54" i="17"/>
  <c r="P420" i="17"/>
  <c r="P359" i="17"/>
  <c r="P481" i="17"/>
  <c r="P115" i="17"/>
  <c r="P298" i="17"/>
  <c r="P54" i="17"/>
  <c r="L481" i="17"/>
  <c r="L359" i="17"/>
  <c r="L298" i="17"/>
  <c r="L420" i="17"/>
  <c r="H481" i="17"/>
  <c r="H420" i="17"/>
  <c r="H359" i="17"/>
  <c r="H115" i="17"/>
  <c r="H298" i="17"/>
  <c r="S417" i="17"/>
  <c r="S478" i="17"/>
  <c r="S112" i="17"/>
  <c r="S295" i="17"/>
  <c r="S234" i="17"/>
  <c r="O417" i="17"/>
  <c r="W417" i="17" s="1"/>
  <c r="O478" i="17"/>
  <c r="W478" i="17" s="1"/>
  <c r="O356" i="17"/>
  <c r="W356" i="17" s="1"/>
  <c r="O234" i="17"/>
  <c r="W234" i="17" s="1"/>
  <c r="O112" i="17"/>
  <c r="W112" i="17" s="1"/>
  <c r="O295" i="17"/>
  <c r="W295" i="17" s="1"/>
  <c r="K417" i="17"/>
  <c r="K478" i="17"/>
  <c r="K112" i="17"/>
  <c r="K356" i="17"/>
  <c r="K234" i="17"/>
  <c r="G417" i="17"/>
  <c r="G478" i="17"/>
  <c r="G356" i="17"/>
  <c r="G234" i="17"/>
  <c r="G51" i="17"/>
  <c r="V479" i="17"/>
  <c r="V418" i="17"/>
  <c r="V113" i="17"/>
  <c r="V174" i="17"/>
  <c r="V357" i="17"/>
  <c r="V296" i="17"/>
  <c r="V235" i="17"/>
  <c r="V52" i="17"/>
  <c r="R479" i="17"/>
  <c r="R418" i="17"/>
  <c r="R113" i="17"/>
  <c r="R357" i="17"/>
  <c r="R174" i="17"/>
  <c r="R235" i="17"/>
  <c r="R52" i="17"/>
  <c r="N479" i="17"/>
  <c r="N418" i="17"/>
  <c r="N113" i="17"/>
  <c r="N174" i="17"/>
  <c r="N235" i="17"/>
  <c r="N52" i="17"/>
  <c r="J479" i="17"/>
  <c r="J418" i="17"/>
  <c r="J113" i="17"/>
  <c r="J357" i="17"/>
  <c r="J296" i="17"/>
  <c r="J174" i="17"/>
  <c r="J235" i="17"/>
  <c r="J52" i="17"/>
  <c r="F479" i="17"/>
  <c r="F418" i="17"/>
  <c r="F113" i="17"/>
  <c r="F174" i="17"/>
  <c r="F357" i="17"/>
  <c r="F296" i="17"/>
  <c r="F235" i="17"/>
  <c r="F52" i="17"/>
  <c r="U476" i="17"/>
  <c r="U354" i="17"/>
  <c r="U415" i="17"/>
  <c r="U110" i="17"/>
  <c r="U171" i="17"/>
  <c r="Q476" i="17"/>
  <c r="Q415" i="17"/>
  <c r="Q354" i="17"/>
  <c r="Q110" i="17"/>
  <c r="Q293" i="17"/>
  <c r="Q171" i="17"/>
  <c r="M476" i="17"/>
  <c r="M354" i="17"/>
  <c r="M110" i="17"/>
  <c r="M415" i="17"/>
  <c r="M49" i="17"/>
  <c r="M293" i="17"/>
  <c r="M171" i="17"/>
  <c r="I476" i="17"/>
  <c r="I415" i="17"/>
  <c r="I354" i="17"/>
  <c r="I110" i="17"/>
  <c r="I171" i="17"/>
  <c r="E476" i="17"/>
  <c r="E354" i="17"/>
  <c r="E415" i="17"/>
  <c r="E110" i="17"/>
  <c r="E171" i="17"/>
  <c r="T477" i="17"/>
  <c r="X477" i="17" s="1"/>
  <c r="T416" i="17"/>
  <c r="X416" i="17" s="1"/>
  <c r="T355" i="17"/>
  <c r="X355" i="17" s="1"/>
  <c r="T294" i="17"/>
  <c r="X294" i="17" s="1"/>
  <c r="T111" i="17"/>
  <c r="X111" i="17" s="1"/>
  <c r="T50" i="17"/>
  <c r="P416" i="17"/>
  <c r="P477" i="17"/>
  <c r="P355" i="17"/>
  <c r="P111" i="17"/>
  <c r="P294" i="17"/>
  <c r="P50" i="17"/>
  <c r="L477" i="17"/>
  <c r="L355" i="17"/>
  <c r="L416" i="17"/>
  <c r="L294" i="17"/>
  <c r="H477" i="17"/>
  <c r="H416" i="17"/>
  <c r="H355" i="17"/>
  <c r="H111" i="17"/>
  <c r="H294" i="17"/>
  <c r="S413" i="17"/>
  <c r="S474" i="17"/>
  <c r="S108" i="17"/>
  <c r="S291" i="17"/>
  <c r="S230" i="17"/>
  <c r="O413" i="17"/>
  <c r="W413" i="17" s="1"/>
  <c r="O474" i="17"/>
  <c r="W474" i="17" s="1"/>
  <c r="O352" i="17"/>
  <c r="W352" i="17" s="1"/>
  <c r="O230" i="17"/>
  <c r="W230" i="17" s="1"/>
  <c r="O108" i="17"/>
  <c r="W108" i="17" s="1"/>
  <c r="O291" i="17"/>
  <c r="W291" i="17" s="1"/>
  <c r="K413" i="17"/>
  <c r="K474" i="17"/>
  <c r="K108" i="17"/>
  <c r="K352" i="17"/>
  <c r="K230" i="17"/>
  <c r="G413" i="17"/>
  <c r="G474" i="17"/>
  <c r="G352" i="17"/>
  <c r="G230" i="17"/>
  <c r="G47" i="17"/>
  <c r="V475" i="17"/>
  <c r="V414" i="17"/>
  <c r="V109" i="17"/>
  <c r="V170" i="17"/>
  <c r="V353" i="17"/>
  <c r="V292" i="17"/>
  <c r="V231" i="17"/>
  <c r="V48" i="17"/>
  <c r="R475" i="17"/>
  <c r="R414" i="17"/>
  <c r="R109" i="17"/>
  <c r="R353" i="17"/>
  <c r="R170" i="17"/>
  <c r="R231" i="17"/>
  <c r="R48" i="17"/>
  <c r="N475" i="17"/>
  <c r="N414" i="17"/>
  <c r="N109" i="17"/>
  <c r="N170" i="17"/>
  <c r="N231" i="17"/>
  <c r="N48" i="17"/>
  <c r="J475" i="17"/>
  <c r="J414" i="17"/>
  <c r="J109" i="17"/>
  <c r="J353" i="17"/>
  <c r="J292" i="17"/>
  <c r="J170" i="17"/>
  <c r="J231" i="17"/>
  <c r="J48" i="17"/>
  <c r="F475" i="17"/>
  <c r="F414" i="17"/>
  <c r="F109" i="17"/>
  <c r="F170" i="17"/>
  <c r="F353" i="17"/>
  <c r="F292" i="17"/>
  <c r="F231" i="17"/>
  <c r="F48" i="17"/>
  <c r="U473" i="17"/>
  <c r="U412" i="17"/>
  <c r="U107" i="17"/>
  <c r="U168" i="17"/>
  <c r="U46" i="17"/>
  <c r="U229" i="17"/>
  <c r="Q473" i="17"/>
  <c r="Q412" i="17"/>
  <c r="Q107" i="17"/>
  <c r="Q351" i="17"/>
  <c r="Q290" i="17"/>
  <c r="Q168" i="17"/>
  <c r="Q46" i="17"/>
  <c r="Q229" i="17"/>
  <c r="M412" i="17"/>
  <c r="M351" i="17"/>
  <c r="M107" i="17"/>
  <c r="M290" i="17"/>
  <c r="M473" i="17"/>
  <c r="M229" i="17"/>
  <c r="M46" i="17"/>
  <c r="I473" i="17"/>
  <c r="I351" i="17"/>
  <c r="I290" i="17"/>
  <c r="I229" i="17"/>
  <c r="E473" i="17"/>
  <c r="E412" i="17"/>
  <c r="E351" i="17"/>
  <c r="E107" i="17"/>
  <c r="E290" i="17"/>
  <c r="E229" i="17"/>
  <c r="T411" i="17"/>
  <c r="T472" i="17"/>
  <c r="T350" i="17"/>
  <c r="T106" i="17"/>
  <c r="T289" i="17"/>
  <c r="T228" i="17"/>
  <c r="P411" i="17"/>
  <c r="P472" i="17"/>
  <c r="P106" i="17"/>
  <c r="P350" i="17"/>
  <c r="P228" i="17"/>
  <c r="L411" i="17"/>
  <c r="L472" i="17"/>
  <c r="L350" i="17"/>
  <c r="L228" i="17"/>
  <c r="H411" i="17"/>
  <c r="H472" i="17"/>
  <c r="H289" i="17"/>
  <c r="H106" i="17"/>
  <c r="H228" i="17"/>
  <c r="S471" i="17"/>
  <c r="S410" i="17"/>
  <c r="S105" i="17"/>
  <c r="S288" i="17"/>
  <c r="S166" i="17"/>
  <c r="S349" i="17"/>
  <c r="S44" i="17"/>
  <c r="O471" i="17"/>
  <c r="W471" i="17" s="1"/>
  <c r="O410" i="17"/>
  <c r="W410" i="17" s="1"/>
  <c r="O105" i="17"/>
  <c r="W105" i="17" s="1"/>
  <c r="O349" i="17"/>
  <c r="W349" i="17" s="1"/>
  <c r="O166" i="17"/>
  <c r="W166" i="17" s="1"/>
  <c r="O44" i="17"/>
  <c r="W44" i="17" s="1"/>
  <c r="K471" i="17"/>
  <c r="K410" i="17"/>
  <c r="K105" i="17"/>
  <c r="K288" i="17"/>
  <c r="K166" i="17"/>
  <c r="G471" i="17"/>
  <c r="G410" i="17"/>
  <c r="G105" i="17"/>
  <c r="G349" i="17"/>
  <c r="G166" i="17"/>
  <c r="G44" i="17"/>
  <c r="V470" i="17"/>
  <c r="V409" i="17"/>
  <c r="V348" i="17"/>
  <c r="V104" i="17"/>
  <c r="V165" i="17"/>
  <c r="R470" i="17"/>
  <c r="R348" i="17"/>
  <c r="R104" i="17"/>
  <c r="R287" i="17"/>
  <c r="R165" i="17"/>
  <c r="N470" i="17"/>
  <c r="N409" i="17"/>
  <c r="N348" i="17"/>
  <c r="N104" i="17"/>
  <c r="N165" i="17"/>
  <c r="N43" i="17"/>
  <c r="J470" i="17"/>
  <c r="J348" i="17"/>
  <c r="J409" i="17"/>
  <c r="J104" i="17"/>
  <c r="J287" i="17"/>
  <c r="J165" i="17"/>
  <c r="J43" i="17"/>
  <c r="F470" i="17"/>
  <c r="F409" i="17"/>
  <c r="F348" i="17"/>
  <c r="F104" i="17"/>
  <c r="F165" i="17"/>
  <c r="F43" i="17"/>
  <c r="U469" i="17"/>
  <c r="U408" i="17"/>
  <c r="U347" i="17"/>
  <c r="U103" i="17"/>
  <c r="U286" i="17"/>
  <c r="U225" i="17"/>
  <c r="U42" i="17"/>
  <c r="Q469" i="17"/>
  <c r="Q408" i="17"/>
  <c r="Q347" i="17"/>
  <c r="Q286" i="17"/>
  <c r="Q103" i="17"/>
  <c r="Q225" i="17"/>
  <c r="Q42" i="17"/>
  <c r="M408" i="17"/>
  <c r="M469" i="17"/>
  <c r="M347" i="17"/>
  <c r="M103" i="17"/>
  <c r="M286" i="17"/>
  <c r="M225" i="17"/>
  <c r="M42" i="17"/>
  <c r="I469" i="17"/>
  <c r="I347" i="17"/>
  <c r="I408" i="17"/>
  <c r="I286" i="17"/>
  <c r="I225" i="17"/>
  <c r="E469" i="17"/>
  <c r="E408" i="17"/>
  <c r="E347" i="17"/>
  <c r="E103" i="17"/>
  <c r="E286" i="17"/>
  <c r="E225" i="17"/>
  <c r="T407" i="17"/>
  <c r="T468" i="17"/>
  <c r="T346" i="17"/>
  <c r="T285" i="17"/>
  <c r="T102" i="17"/>
  <c r="T224" i="17"/>
  <c r="P407" i="17"/>
  <c r="P285" i="17"/>
  <c r="P468" i="17"/>
  <c r="P102" i="17"/>
  <c r="P346" i="17"/>
  <c r="P224" i="17"/>
  <c r="L407" i="17"/>
  <c r="L468" i="17"/>
  <c r="L346" i="17"/>
  <c r="L285" i="17"/>
  <c r="L224" i="17"/>
  <c r="H407" i="17"/>
  <c r="H468" i="17"/>
  <c r="H285" i="17"/>
  <c r="H102" i="17"/>
  <c r="H224" i="17"/>
  <c r="S467" i="17"/>
  <c r="S406" i="17"/>
  <c r="S101" i="17"/>
  <c r="S284" i="17"/>
  <c r="S162" i="17"/>
  <c r="S345" i="17"/>
  <c r="S40" i="17"/>
  <c r="O467" i="17"/>
  <c r="W467" i="17" s="1"/>
  <c r="O406" i="17"/>
  <c r="W406" i="17" s="1"/>
  <c r="O101" i="17"/>
  <c r="W101" i="17" s="1"/>
  <c r="O345" i="17"/>
  <c r="W345" i="17" s="1"/>
  <c r="O162" i="17"/>
  <c r="W162" i="17" s="1"/>
  <c r="O40" i="17"/>
  <c r="W40" i="17" s="1"/>
  <c r="K467" i="17"/>
  <c r="K406" i="17"/>
  <c r="K101" i="17"/>
  <c r="K284" i="17"/>
  <c r="K162" i="17"/>
  <c r="G467" i="17"/>
  <c r="G406" i="17"/>
  <c r="G101" i="17"/>
  <c r="G345" i="17"/>
  <c r="G162" i="17"/>
  <c r="G40" i="17"/>
  <c r="V465" i="17"/>
  <c r="V343" i="17"/>
  <c r="V99" i="17"/>
  <c r="V404" i="17"/>
  <c r="V282" i="17"/>
  <c r="V160" i="17"/>
  <c r="R465" i="17"/>
  <c r="R404" i="17"/>
  <c r="R343" i="17"/>
  <c r="R99" i="17"/>
  <c r="R160" i="17"/>
  <c r="N465" i="17"/>
  <c r="N343" i="17"/>
  <c r="N404" i="17"/>
  <c r="N99" i="17"/>
  <c r="N282" i="17"/>
  <c r="N160" i="17"/>
  <c r="N38" i="17"/>
  <c r="J465" i="17"/>
  <c r="J404" i="17"/>
  <c r="J343" i="17"/>
  <c r="J99" i="17"/>
  <c r="J160" i="17"/>
  <c r="J38" i="17"/>
  <c r="F465" i="17"/>
  <c r="F343" i="17"/>
  <c r="F99" i="17"/>
  <c r="F404" i="17"/>
  <c r="F282" i="17"/>
  <c r="F160" i="17"/>
  <c r="F38" i="17"/>
  <c r="U466" i="17"/>
  <c r="U344" i="17"/>
  <c r="U283" i="17"/>
  <c r="U222" i="17"/>
  <c r="U39" i="17"/>
  <c r="Q466" i="17"/>
  <c r="Q405" i="17"/>
  <c r="Q344" i="17"/>
  <c r="Q100" i="17"/>
  <c r="Q283" i="17"/>
  <c r="Q222" i="17"/>
  <c r="Q39" i="17"/>
  <c r="M466" i="17"/>
  <c r="M405" i="17"/>
  <c r="M344" i="17"/>
  <c r="M283" i="17"/>
  <c r="M100" i="17"/>
  <c r="M222" i="17"/>
  <c r="M39" i="17"/>
  <c r="I405" i="17"/>
  <c r="I466" i="17"/>
  <c r="I344" i="17"/>
  <c r="I100" i="17"/>
  <c r="I283" i="17"/>
  <c r="I222" i="17"/>
  <c r="E466" i="17"/>
  <c r="E344" i="17"/>
  <c r="E405" i="17"/>
  <c r="E283" i="17"/>
  <c r="E222" i="17"/>
  <c r="T402" i="17"/>
  <c r="T280" i="17"/>
  <c r="T97" i="17"/>
  <c r="T341" i="17"/>
  <c r="T219" i="17"/>
  <c r="P463" i="17"/>
  <c r="P402" i="17"/>
  <c r="P341" i="17"/>
  <c r="P280" i="17"/>
  <c r="P219" i="17"/>
  <c r="L463" i="17"/>
  <c r="L402" i="17"/>
  <c r="L280" i="17"/>
  <c r="L97" i="17"/>
  <c r="L219" i="17"/>
  <c r="H463" i="17"/>
  <c r="H341" i="17"/>
  <c r="H280" i="17"/>
  <c r="H402" i="17"/>
  <c r="H97" i="17"/>
  <c r="H219" i="17"/>
  <c r="S464" i="17"/>
  <c r="S403" i="17"/>
  <c r="S98" i="17"/>
  <c r="S342" i="17"/>
  <c r="S159" i="17"/>
  <c r="S37" i="17"/>
  <c r="O464" i="17"/>
  <c r="W464" i="17" s="1"/>
  <c r="O403" i="17"/>
  <c r="W403" i="17" s="1"/>
  <c r="O98" i="17"/>
  <c r="W98" i="17" s="1"/>
  <c r="O281" i="17"/>
  <c r="W281" i="17" s="1"/>
  <c r="O159" i="17"/>
  <c r="W159" i="17" s="1"/>
  <c r="O342" i="17"/>
  <c r="W342" i="17" s="1"/>
  <c r="O37" i="17"/>
  <c r="W37" i="17" s="1"/>
  <c r="K464" i="17"/>
  <c r="K403" i="17"/>
  <c r="K98" i="17"/>
  <c r="K342" i="17"/>
  <c r="K159" i="17"/>
  <c r="G464" i="17"/>
  <c r="G403" i="17"/>
  <c r="G98" i="17"/>
  <c r="G281" i="17"/>
  <c r="G159" i="17"/>
  <c r="G37" i="17"/>
  <c r="V462" i="17"/>
  <c r="V401" i="17"/>
  <c r="V340" i="17"/>
  <c r="V96" i="17"/>
  <c r="V157" i="17"/>
  <c r="R462" i="17"/>
  <c r="R401" i="17"/>
  <c r="R340" i="17"/>
  <c r="R96" i="17"/>
  <c r="R279" i="17"/>
  <c r="R157" i="17"/>
  <c r="N462" i="17"/>
  <c r="N401" i="17"/>
  <c r="N340" i="17"/>
  <c r="N96" i="17"/>
  <c r="N157" i="17"/>
  <c r="N35" i="17"/>
  <c r="F462" i="17"/>
  <c r="F401" i="17"/>
  <c r="F96" i="17"/>
  <c r="F279" i="17"/>
  <c r="F157" i="17"/>
  <c r="F340" i="17"/>
  <c r="U460" i="17"/>
  <c r="U399" i="17"/>
  <c r="U338" i="17"/>
  <c r="U94" i="17"/>
  <c r="U155" i="17"/>
  <c r="U33" i="17"/>
  <c r="Q460" i="17"/>
  <c r="Q399" i="17"/>
  <c r="Q338" i="17"/>
  <c r="Q94" i="17"/>
  <c r="Q277" i="17"/>
  <c r="Q155" i="17"/>
  <c r="Q33" i="17"/>
  <c r="M460" i="17"/>
  <c r="M399" i="17"/>
  <c r="M338" i="17"/>
  <c r="M94" i="17"/>
  <c r="M33" i="17"/>
  <c r="M155" i="17"/>
  <c r="I460" i="17"/>
  <c r="I399" i="17"/>
  <c r="I338" i="17"/>
  <c r="I94" i="17"/>
  <c r="I277" i="17"/>
  <c r="I155" i="17"/>
  <c r="E460" i="17"/>
  <c r="E399" i="17"/>
  <c r="E338" i="17"/>
  <c r="E94" i="17"/>
  <c r="E155" i="17"/>
  <c r="T461" i="17"/>
  <c r="X461" i="17" s="1"/>
  <c r="T400" i="17"/>
  <c r="X400" i="17" s="1"/>
  <c r="T339" i="17"/>
  <c r="X339" i="17" s="1"/>
  <c r="T95" i="17"/>
  <c r="X95" i="17" s="1"/>
  <c r="T278" i="17"/>
  <c r="X278" i="17" s="1"/>
  <c r="T217" i="17"/>
  <c r="X217" i="17" s="1"/>
  <c r="P461" i="17"/>
  <c r="P339" i="17"/>
  <c r="P400" i="17"/>
  <c r="P278" i="17"/>
  <c r="P95" i="17"/>
  <c r="P217" i="17"/>
  <c r="L461" i="17"/>
  <c r="L400" i="17"/>
  <c r="L339" i="17"/>
  <c r="L95" i="17"/>
  <c r="L278" i="17"/>
  <c r="L217" i="17"/>
  <c r="H461" i="17"/>
  <c r="H339" i="17"/>
  <c r="H278" i="17"/>
  <c r="H217" i="17"/>
  <c r="H34" i="17"/>
  <c r="H400" i="17"/>
  <c r="S459" i="17"/>
  <c r="S398" i="17"/>
  <c r="S276" i="17"/>
  <c r="S93" i="17"/>
  <c r="S337" i="17"/>
  <c r="S215" i="17"/>
  <c r="S32" i="17"/>
  <c r="O459" i="17"/>
  <c r="W459" i="17" s="1"/>
  <c r="O398" i="17"/>
  <c r="W398" i="17" s="1"/>
  <c r="O337" i="17"/>
  <c r="W337" i="17" s="1"/>
  <c r="O276" i="17"/>
  <c r="W276" i="17" s="1"/>
  <c r="O215" i="17"/>
  <c r="W215" i="17" s="1"/>
  <c r="O32" i="17"/>
  <c r="W32" i="17" s="1"/>
  <c r="K459" i="17"/>
  <c r="K398" i="17"/>
  <c r="K276" i="17"/>
  <c r="K93" i="17"/>
  <c r="K215" i="17"/>
  <c r="G459" i="17"/>
  <c r="G337" i="17"/>
  <c r="G276" i="17"/>
  <c r="G93" i="17"/>
  <c r="G215" i="17"/>
  <c r="G32" i="17"/>
  <c r="V457" i="17"/>
  <c r="V335" i="17"/>
  <c r="V91" i="17"/>
  <c r="V274" i="17"/>
  <c r="V396" i="17"/>
  <c r="V152" i="17"/>
  <c r="R457" i="17"/>
  <c r="R396" i="17"/>
  <c r="R335" i="17"/>
  <c r="R91" i="17"/>
  <c r="R274" i="17"/>
  <c r="R152" i="17"/>
  <c r="N457" i="17"/>
  <c r="N335" i="17"/>
  <c r="N91" i="17"/>
  <c r="N396" i="17"/>
  <c r="N274" i="17"/>
  <c r="N152" i="17"/>
  <c r="N30" i="17"/>
  <c r="J396" i="17"/>
  <c r="J335" i="17"/>
  <c r="J91" i="17"/>
  <c r="J274" i="17"/>
  <c r="J152" i="17"/>
  <c r="F457" i="17"/>
  <c r="F335" i="17"/>
  <c r="F91" i="17"/>
  <c r="F274" i="17"/>
  <c r="F152" i="17"/>
  <c r="U458" i="17"/>
  <c r="U397" i="17"/>
  <c r="U336" i="17"/>
  <c r="U92" i="17"/>
  <c r="U153" i="17"/>
  <c r="U31" i="17"/>
  <c r="Q458" i="17"/>
  <c r="Q397" i="17"/>
  <c r="Q336" i="17"/>
  <c r="Q92" i="17"/>
  <c r="Q275" i="17"/>
  <c r="Q153" i="17"/>
  <c r="Q31" i="17"/>
  <c r="M458" i="17"/>
  <c r="M397" i="17"/>
  <c r="M92" i="17"/>
  <c r="M275" i="17"/>
  <c r="M31" i="17"/>
  <c r="M214" i="17"/>
  <c r="I458" i="17"/>
  <c r="I336" i="17"/>
  <c r="I275" i="17"/>
  <c r="I397" i="17"/>
  <c r="I92" i="17"/>
  <c r="I214" i="17"/>
  <c r="I31" i="17"/>
  <c r="E458" i="17"/>
  <c r="E397" i="17"/>
  <c r="E92" i="17"/>
  <c r="E275" i="17"/>
  <c r="E336" i="17"/>
  <c r="E214" i="17"/>
  <c r="E31" i="17"/>
  <c r="T456" i="17"/>
  <c r="T395" i="17"/>
  <c r="T90" i="17"/>
  <c r="T273" i="17"/>
  <c r="T212" i="17"/>
  <c r="T29" i="17"/>
  <c r="P456" i="17"/>
  <c r="P395" i="17"/>
  <c r="P334" i="17"/>
  <c r="P90" i="17"/>
  <c r="P212" i="17"/>
  <c r="P29" i="17"/>
  <c r="L456" i="17"/>
  <c r="L395" i="17"/>
  <c r="L90" i="17"/>
  <c r="L273" i="17"/>
  <c r="L334" i="17"/>
  <c r="L212" i="17"/>
  <c r="H456" i="17"/>
  <c r="H395" i="17"/>
  <c r="H334" i="17"/>
  <c r="H212" i="17"/>
  <c r="H29" i="17"/>
  <c r="S455" i="17"/>
  <c r="S394" i="17"/>
  <c r="S333" i="17"/>
  <c r="S89" i="17"/>
  <c r="S150" i="17"/>
  <c r="S272" i="17"/>
  <c r="O455" i="17"/>
  <c r="W455" i="17" s="1"/>
  <c r="O394" i="17"/>
  <c r="W394" i="17" s="1"/>
  <c r="O333" i="17"/>
  <c r="W333" i="17" s="1"/>
  <c r="O89" i="17"/>
  <c r="W89" i="17" s="1"/>
  <c r="O150" i="17"/>
  <c r="W150" i="17" s="1"/>
  <c r="K455" i="17"/>
  <c r="K394" i="17"/>
  <c r="K333" i="17"/>
  <c r="K89" i="17"/>
  <c r="K150" i="17"/>
  <c r="K272" i="17"/>
  <c r="G455" i="17"/>
  <c r="G394" i="17"/>
  <c r="G333" i="17"/>
  <c r="G89" i="17"/>
  <c r="G150" i="17"/>
  <c r="V452" i="17"/>
  <c r="V391" i="17"/>
  <c r="V330" i="17"/>
  <c r="V86" i="17"/>
  <c r="V269" i="17"/>
  <c r="V25" i="17"/>
  <c r="R452" i="17"/>
  <c r="R330" i="17"/>
  <c r="R86" i="17"/>
  <c r="R391" i="17"/>
  <c r="R269" i="17"/>
  <c r="R25" i="17"/>
  <c r="N452" i="17"/>
  <c r="N391" i="17"/>
  <c r="N330" i="17"/>
  <c r="N86" i="17"/>
  <c r="N269" i="17"/>
  <c r="N25" i="17"/>
  <c r="J452" i="17"/>
  <c r="J330" i="17"/>
  <c r="J86" i="17"/>
  <c r="J269" i="17"/>
  <c r="F452" i="17"/>
  <c r="F391" i="17"/>
  <c r="F330" i="17"/>
  <c r="F86" i="17"/>
  <c r="F269" i="17"/>
  <c r="U451" i="17"/>
  <c r="U390" i="17"/>
  <c r="U329" i="17"/>
  <c r="U268" i="17"/>
  <c r="U207" i="17"/>
  <c r="Q451" i="17"/>
  <c r="Q390" i="17"/>
  <c r="Q85" i="17"/>
  <c r="Q268" i="17"/>
  <c r="Q207" i="17"/>
  <c r="M451" i="17"/>
  <c r="M390" i="17"/>
  <c r="M329" i="17"/>
  <c r="M268" i="17"/>
  <c r="M85" i="17"/>
  <c r="M207" i="17"/>
  <c r="M24" i="17"/>
  <c r="I451" i="17"/>
  <c r="I390" i="17"/>
  <c r="I85" i="17"/>
  <c r="I268" i="17"/>
  <c r="I329" i="17"/>
  <c r="I207" i="17"/>
  <c r="I24" i="17"/>
  <c r="E451" i="17"/>
  <c r="E390" i="17"/>
  <c r="E329" i="17"/>
  <c r="E268" i="17"/>
  <c r="E207" i="17"/>
  <c r="E24" i="17"/>
  <c r="T88" i="17"/>
  <c r="X88" i="17" s="1"/>
  <c r="T393" i="17"/>
  <c r="X393" i="17" s="1"/>
  <c r="T332" i="17"/>
  <c r="X332" i="17" s="1"/>
  <c r="P393" i="17"/>
  <c r="P149" i="17"/>
  <c r="L454" i="17"/>
  <c r="L393" i="17"/>
  <c r="L332" i="17"/>
  <c r="L88" i="17"/>
  <c r="L149" i="17"/>
  <c r="H454" i="17"/>
  <c r="H393" i="17"/>
  <c r="H88" i="17"/>
  <c r="H271" i="17"/>
  <c r="H210" i="17"/>
  <c r="S453" i="17"/>
  <c r="S392" i="17"/>
  <c r="S331" i="17"/>
  <c r="S87" i="17"/>
  <c r="S270" i="17"/>
  <c r="S148" i="17"/>
  <c r="S209" i="17"/>
  <c r="O453" i="17"/>
  <c r="W453" i="17" s="1"/>
  <c r="O392" i="17"/>
  <c r="W392" i="17" s="1"/>
  <c r="O209" i="17"/>
  <c r="W209" i="17" s="1"/>
  <c r="G453" i="17"/>
  <c r="G331" i="17"/>
  <c r="G87" i="17"/>
  <c r="G392" i="17"/>
  <c r="G26" i="17"/>
  <c r="G148" i="17"/>
  <c r="V443" i="17"/>
  <c r="V321" i="17"/>
  <c r="V138" i="17"/>
  <c r="R382" i="17"/>
  <c r="R321" i="17"/>
  <c r="R443" i="17"/>
  <c r="R77" i="17"/>
  <c r="R260" i="17"/>
  <c r="R138" i="17"/>
  <c r="N443" i="17"/>
  <c r="N321" i="17"/>
  <c r="N382" i="17"/>
  <c r="N138" i="17"/>
  <c r="J382" i="17"/>
  <c r="J321" i="17"/>
  <c r="J443" i="17"/>
  <c r="J77" i="17"/>
  <c r="J260" i="17"/>
  <c r="J138" i="17"/>
  <c r="J16" i="17"/>
  <c r="F443" i="17"/>
  <c r="F321" i="17"/>
  <c r="F382" i="17"/>
  <c r="F138" i="17"/>
  <c r="F16" i="17"/>
  <c r="U450" i="17"/>
  <c r="U389" i="17"/>
  <c r="U84" i="17"/>
  <c r="U267" i="17"/>
  <c r="U206" i="17"/>
  <c r="U23" i="17"/>
  <c r="Q450" i="17"/>
  <c r="Q389" i="17"/>
  <c r="Q328" i="17"/>
  <c r="Q267" i="17"/>
  <c r="Q84" i="17"/>
  <c r="Q206" i="17"/>
  <c r="Q23" i="17"/>
  <c r="M450" i="17"/>
  <c r="M389" i="17"/>
  <c r="M84" i="17"/>
  <c r="M267" i="17"/>
  <c r="M328" i="17"/>
  <c r="M206" i="17"/>
  <c r="I450" i="17"/>
  <c r="I389" i="17"/>
  <c r="I328" i="17"/>
  <c r="I267" i="17"/>
  <c r="I206" i="17"/>
  <c r="E450" i="17"/>
  <c r="E389" i="17"/>
  <c r="E84" i="17"/>
  <c r="E267" i="17"/>
  <c r="E206" i="17"/>
  <c r="T388" i="17"/>
  <c r="T449" i="17"/>
  <c r="T327" i="17"/>
  <c r="T144" i="17"/>
  <c r="T83" i="17"/>
  <c r="T205" i="17"/>
  <c r="P449" i="17"/>
  <c r="P388" i="17"/>
  <c r="P83" i="17"/>
  <c r="P266" i="17"/>
  <c r="P144" i="17"/>
  <c r="P327" i="17"/>
  <c r="P205" i="17"/>
  <c r="L388" i="17"/>
  <c r="L327" i="17"/>
  <c r="L144" i="17"/>
  <c r="L205" i="17"/>
  <c r="L22" i="17"/>
  <c r="H449" i="17"/>
  <c r="H388" i="17"/>
  <c r="H83" i="17"/>
  <c r="H266" i="17"/>
  <c r="H144" i="17"/>
  <c r="H205" i="17"/>
  <c r="S446" i="17"/>
  <c r="S385" i="17"/>
  <c r="S263" i="17"/>
  <c r="S141" i="17"/>
  <c r="S19" i="17"/>
  <c r="S202" i="17"/>
  <c r="O385" i="17"/>
  <c r="W385" i="17" s="1"/>
  <c r="O446" i="17"/>
  <c r="W446" i="17" s="1"/>
  <c r="O324" i="17"/>
  <c r="W324" i="17" s="1"/>
  <c r="O80" i="17"/>
  <c r="W80" i="17" s="1"/>
  <c r="O141" i="17"/>
  <c r="W141" i="17" s="1"/>
  <c r="O19" i="17"/>
  <c r="W19" i="17" s="1"/>
  <c r="O202" i="17"/>
  <c r="W202" i="17" s="1"/>
  <c r="K446" i="17"/>
  <c r="K385" i="17"/>
  <c r="K80" i="17"/>
  <c r="K263" i="17"/>
  <c r="K141" i="17"/>
  <c r="K19" i="17"/>
  <c r="K324" i="17"/>
  <c r="K202" i="17"/>
  <c r="G385" i="17"/>
  <c r="G324" i="17"/>
  <c r="G141" i="17"/>
  <c r="G19" i="17"/>
  <c r="G202" i="17"/>
  <c r="V445" i="17"/>
  <c r="V323" i="17"/>
  <c r="V79" i="17"/>
  <c r="V384" i="17"/>
  <c r="V140" i="17"/>
  <c r="R384" i="17"/>
  <c r="R323" i="17"/>
  <c r="R79" i="17"/>
  <c r="R445" i="17"/>
  <c r="R262" i="17"/>
  <c r="R140" i="17"/>
  <c r="N445" i="17"/>
  <c r="N323" i="17"/>
  <c r="N79" i="17"/>
  <c r="N140" i="17"/>
  <c r="J384" i="17"/>
  <c r="J323" i="17"/>
  <c r="J79" i="17"/>
  <c r="J445" i="17"/>
  <c r="J262" i="17"/>
  <c r="J140" i="17"/>
  <c r="J18" i="17"/>
  <c r="F445" i="17"/>
  <c r="F323" i="17"/>
  <c r="F384" i="17"/>
  <c r="F140" i="17"/>
  <c r="F18" i="17"/>
  <c r="U447" i="17"/>
  <c r="U386" i="17"/>
  <c r="U325" i="17"/>
  <c r="U264" i="17"/>
  <c r="U203" i="17"/>
  <c r="U20" i="17"/>
  <c r="Q447" i="17"/>
  <c r="Q386" i="17"/>
  <c r="Q264" i="17"/>
  <c r="Q81" i="17"/>
  <c r="Q203" i="17"/>
  <c r="Q20" i="17"/>
  <c r="M447" i="17"/>
  <c r="M386" i="17"/>
  <c r="M325" i="17"/>
  <c r="M81" i="17"/>
  <c r="M264" i="17"/>
  <c r="M203" i="17"/>
  <c r="I447" i="17"/>
  <c r="I386" i="17"/>
  <c r="I325" i="17"/>
  <c r="I264" i="17"/>
  <c r="E447" i="17"/>
  <c r="E325" i="17"/>
  <c r="E386" i="17"/>
  <c r="E81" i="17"/>
  <c r="E264" i="17"/>
  <c r="T448" i="17"/>
  <c r="T387" i="17"/>
  <c r="T82" i="17"/>
  <c r="T265" i="17"/>
  <c r="T143" i="17"/>
  <c r="T326" i="17"/>
  <c r="T204" i="17"/>
  <c r="P387" i="17"/>
  <c r="P448" i="17"/>
  <c r="P326" i="17"/>
  <c r="P143" i="17"/>
  <c r="P204" i="17"/>
  <c r="L448" i="17"/>
  <c r="L387" i="17"/>
  <c r="L82" i="17"/>
  <c r="L265" i="17"/>
  <c r="L143" i="17"/>
  <c r="L204" i="17"/>
  <c r="L21" i="17"/>
  <c r="H387" i="17"/>
  <c r="H448" i="17"/>
  <c r="H326" i="17"/>
  <c r="H143" i="17"/>
  <c r="H21" i="17"/>
  <c r="H82" i="17"/>
  <c r="H204" i="17"/>
  <c r="S444" i="17"/>
  <c r="S383" i="17"/>
  <c r="S261" i="17"/>
  <c r="S139" i="17"/>
  <c r="S17" i="17"/>
  <c r="S322" i="17"/>
  <c r="S200" i="17"/>
  <c r="O383" i="17"/>
  <c r="W383" i="17" s="1"/>
  <c r="O322" i="17"/>
  <c r="W322" i="17" s="1"/>
  <c r="O444" i="17"/>
  <c r="W444" i="17" s="1"/>
  <c r="O78" i="17"/>
  <c r="W78" i="17" s="1"/>
  <c r="O139" i="17"/>
  <c r="W139" i="17" s="1"/>
  <c r="O17" i="17"/>
  <c r="W17" i="17" s="1"/>
  <c r="O200" i="17"/>
  <c r="W200" i="17" s="1"/>
  <c r="K444" i="17"/>
  <c r="K383" i="17"/>
  <c r="K261" i="17"/>
  <c r="K139" i="17"/>
  <c r="K17" i="17"/>
  <c r="K200" i="17"/>
  <c r="G383" i="17"/>
  <c r="G444" i="17"/>
  <c r="G322" i="17"/>
  <c r="G78" i="17"/>
  <c r="G139" i="17"/>
  <c r="G200" i="17"/>
  <c r="G17" i="17"/>
  <c r="V374" i="17"/>
  <c r="V313" i="17"/>
  <c r="V435" i="17"/>
  <c r="V69" i="17"/>
  <c r="V252" i="17"/>
  <c r="V130" i="17"/>
  <c r="R435" i="17"/>
  <c r="R313" i="17"/>
  <c r="R130" i="17"/>
  <c r="N374" i="17"/>
  <c r="N313" i="17"/>
  <c r="N435" i="17"/>
  <c r="N69" i="17"/>
  <c r="N252" i="17"/>
  <c r="N130" i="17"/>
  <c r="J435" i="17"/>
  <c r="J313" i="17"/>
  <c r="J374" i="17"/>
  <c r="J130" i="17"/>
  <c r="F374" i="17"/>
  <c r="F313" i="17"/>
  <c r="F435" i="17"/>
  <c r="F69" i="17"/>
  <c r="F252" i="17"/>
  <c r="F130" i="17"/>
  <c r="U442" i="17"/>
  <c r="U381" i="17"/>
  <c r="U320" i="17"/>
  <c r="U76" i="17"/>
  <c r="U259" i="17"/>
  <c r="U15" i="17"/>
  <c r="Q442" i="17"/>
  <c r="Q320" i="17"/>
  <c r="Q76" i="17"/>
  <c r="Q259" i="17"/>
  <c r="Q15" i="17"/>
  <c r="M442" i="17"/>
  <c r="M381" i="17"/>
  <c r="M320" i="17"/>
  <c r="M76" i="17"/>
  <c r="M259" i="17"/>
  <c r="I442" i="17"/>
  <c r="I320" i="17"/>
  <c r="I381" i="17"/>
  <c r="I76" i="17"/>
  <c r="I259" i="17"/>
  <c r="E442" i="17"/>
  <c r="E381" i="17"/>
  <c r="E320" i="17"/>
  <c r="E76" i="17"/>
  <c r="E259" i="17"/>
  <c r="T441" i="17"/>
  <c r="X441" i="17" s="1"/>
  <c r="T380" i="17"/>
  <c r="X380" i="17" s="1"/>
  <c r="T319" i="17"/>
  <c r="X319" i="17" s="1"/>
  <c r="T258" i="17"/>
  <c r="X258" i="17" s="1"/>
  <c r="T75" i="17"/>
  <c r="X75" i="17" s="1"/>
  <c r="T197" i="17"/>
  <c r="X197" i="17" s="1"/>
  <c r="P441" i="17"/>
  <c r="P380" i="17"/>
  <c r="P258" i="17"/>
  <c r="P75" i="17"/>
  <c r="P319" i="17"/>
  <c r="P197" i="17"/>
  <c r="L441" i="17"/>
  <c r="L380" i="17"/>
  <c r="L319" i="17"/>
  <c r="L258" i="17"/>
  <c r="L75" i="17"/>
  <c r="L197" i="17"/>
  <c r="L14" i="17"/>
  <c r="H441" i="17"/>
  <c r="H380" i="17"/>
  <c r="H258" i="17"/>
  <c r="H75" i="17"/>
  <c r="H197" i="17"/>
  <c r="H14" i="17"/>
  <c r="S438" i="17"/>
  <c r="S377" i="17"/>
  <c r="S255" i="17"/>
  <c r="S72" i="17"/>
  <c r="S194" i="17"/>
  <c r="S11" i="17"/>
  <c r="O438" i="17"/>
  <c r="W438" i="17" s="1"/>
  <c r="O377" i="17"/>
  <c r="W377" i="17" s="1"/>
  <c r="O316" i="17"/>
  <c r="W316" i="17" s="1"/>
  <c r="O255" i="17"/>
  <c r="W255" i="17" s="1"/>
  <c r="O72" i="17"/>
  <c r="W72" i="17" s="1"/>
  <c r="O194" i="17"/>
  <c r="W194" i="17" s="1"/>
  <c r="O11" i="17"/>
  <c r="W11" i="17" s="1"/>
  <c r="K438" i="17"/>
  <c r="K377" i="17"/>
  <c r="K255" i="17"/>
  <c r="K72" i="17"/>
  <c r="K316" i="17"/>
  <c r="K194" i="17"/>
  <c r="K11" i="17"/>
  <c r="G438" i="17"/>
  <c r="G377" i="17"/>
  <c r="G316" i="17"/>
  <c r="G255" i="17"/>
  <c r="G72" i="17"/>
  <c r="G194" i="17"/>
  <c r="G11" i="17"/>
  <c r="V437" i="17"/>
  <c r="V376" i="17"/>
  <c r="V254" i="17"/>
  <c r="V132" i="17"/>
  <c r="V193" i="17"/>
  <c r="R376" i="17"/>
  <c r="R437" i="17"/>
  <c r="R315" i="17"/>
  <c r="R71" i="17"/>
  <c r="R132" i="17"/>
  <c r="R193" i="17"/>
  <c r="N437" i="17"/>
  <c r="N376" i="17"/>
  <c r="N254" i="17"/>
  <c r="N132" i="17"/>
  <c r="N315" i="17"/>
  <c r="N193" i="17"/>
  <c r="J376" i="17"/>
  <c r="J437" i="17"/>
  <c r="J315" i="17"/>
  <c r="J71" i="17"/>
  <c r="J132" i="17"/>
  <c r="J193" i="17"/>
  <c r="F437" i="17"/>
  <c r="F376" i="17"/>
  <c r="F254" i="17"/>
  <c r="F132" i="17"/>
  <c r="F193" i="17"/>
  <c r="U439" i="17"/>
  <c r="U317" i="17"/>
  <c r="U378" i="17"/>
  <c r="U73" i="17"/>
  <c r="U256" i="17"/>
  <c r="U12" i="17"/>
  <c r="Q439" i="17"/>
  <c r="Q378" i="17"/>
  <c r="Q317" i="17"/>
  <c r="Q73" i="17"/>
  <c r="Q256" i="17"/>
  <c r="Q12" i="17"/>
  <c r="M439" i="17"/>
  <c r="M317" i="17"/>
  <c r="M73" i="17"/>
  <c r="M256" i="17"/>
  <c r="I378" i="17"/>
  <c r="I317" i="17"/>
  <c r="I439" i="17"/>
  <c r="I12" i="17"/>
  <c r="I73" i="17"/>
  <c r="I256" i="17"/>
  <c r="I134" i="17"/>
  <c r="E439" i="17"/>
  <c r="E317" i="17"/>
  <c r="E12" i="17"/>
  <c r="E134" i="17"/>
  <c r="T440" i="17"/>
  <c r="X440" i="17" s="1"/>
  <c r="T379" i="17"/>
  <c r="X379" i="17" s="1"/>
  <c r="T257" i="17"/>
  <c r="X257" i="17" s="1"/>
  <c r="T74" i="17"/>
  <c r="X74" i="17" s="1"/>
  <c r="T318" i="17"/>
  <c r="X318" i="17" s="1"/>
  <c r="T196" i="17"/>
  <c r="X196" i="17" s="1"/>
  <c r="P440" i="17"/>
  <c r="P379" i="17"/>
  <c r="P318" i="17"/>
  <c r="P257" i="17"/>
  <c r="P74" i="17"/>
  <c r="P196" i="17"/>
  <c r="L440" i="17"/>
  <c r="L379" i="17"/>
  <c r="L257" i="17"/>
  <c r="L74" i="17"/>
  <c r="L196" i="17"/>
  <c r="L13" i="17"/>
  <c r="H440" i="17"/>
  <c r="H379" i="17"/>
  <c r="H318" i="17"/>
  <c r="H257" i="17"/>
  <c r="H74" i="17"/>
  <c r="H196" i="17"/>
  <c r="H13" i="17"/>
  <c r="S436" i="17"/>
  <c r="S375" i="17"/>
  <c r="S253" i="17"/>
  <c r="S70" i="17"/>
  <c r="S314" i="17"/>
  <c r="S192" i="17"/>
  <c r="S9" i="17"/>
  <c r="O436" i="17"/>
  <c r="W436" i="17" s="1"/>
  <c r="O314" i="17"/>
  <c r="W314" i="17" s="1"/>
  <c r="O375" i="17"/>
  <c r="W375" i="17" s="1"/>
  <c r="O131" i="17"/>
  <c r="W131" i="17" s="1"/>
  <c r="K375" i="17"/>
  <c r="K314" i="17"/>
  <c r="K70" i="17"/>
  <c r="K131" i="17"/>
  <c r="K192" i="17"/>
  <c r="K9" i="17"/>
  <c r="G436" i="17"/>
  <c r="G375" i="17"/>
  <c r="G253" i="17"/>
  <c r="G131" i="17"/>
  <c r="G192" i="17"/>
  <c r="V434" i="17"/>
  <c r="V312" i="17"/>
  <c r="V7" i="17"/>
  <c r="V373" i="17"/>
  <c r="V129" i="17"/>
  <c r="R373" i="17"/>
  <c r="R312" i="17"/>
  <c r="R7" i="17"/>
  <c r="R434" i="17"/>
  <c r="R68" i="17"/>
  <c r="R251" i="17"/>
  <c r="R129" i="17"/>
  <c r="N434" i="17"/>
  <c r="N312" i="17"/>
  <c r="N373" i="17"/>
  <c r="N7" i="17"/>
  <c r="N129" i="17"/>
  <c r="J373" i="17"/>
  <c r="J434" i="17"/>
  <c r="J68" i="17"/>
  <c r="J251" i="17"/>
  <c r="F434" i="17"/>
  <c r="F373" i="17"/>
  <c r="F129" i="17"/>
  <c r="F7" i="17"/>
  <c r="F312" i="17"/>
  <c r="U433" i="17"/>
  <c r="U372" i="17"/>
  <c r="U311" i="17"/>
  <c r="U67" i="17"/>
  <c r="U250" i="17"/>
  <c r="U128" i="17"/>
  <c r="Q433" i="17"/>
  <c r="Q311" i="17"/>
  <c r="Q67" i="17"/>
  <c r="Q372" i="17"/>
  <c r="Q250" i="17"/>
  <c r="Q128" i="17"/>
  <c r="M372" i="17"/>
  <c r="M433" i="17"/>
  <c r="M311" i="17"/>
  <c r="M128" i="17"/>
  <c r="M67" i="17"/>
  <c r="M250" i="17"/>
  <c r="I433" i="17"/>
  <c r="I372" i="17"/>
  <c r="I311" i="17"/>
  <c r="I250" i="17"/>
  <c r="E372" i="17"/>
  <c r="E311" i="17"/>
  <c r="E67" i="17"/>
  <c r="T432" i="17"/>
  <c r="X432" i="17" s="1"/>
  <c r="T371" i="17"/>
  <c r="X371" i="17" s="1"/>
  <c r="T127" i="17"/>
  <c r="X127" i="17" s="1"/>
  <c r="T5" i="17"/>
  <c r="X5" i="17" s="1"/>
  <c r="P5" i="17"/>
  <c r="P310" i="17"/>
  <c r="L432" i="17"/>
  <c r="L371" i="17"/>
  <c r="L249" i="17"/>
  <c r="L310" i="17"/>
  <c r="H371" i="17"/>
  <c r="H432" i="17"/>
  <c r="H310" i="17"/>
  <c r="H66" i="17"/>
  <c r="H5" i="17"/>
  <c r="S370" i="17"/>
  <c r="S431" i="17"/>
  <c r="S309" i="17"/>
  <c r="S126" i="17"/>
  <c r="S4" i="17"/>
  <c r="S65" i="17"/>
  <c r="S248" i="17"/>
  <c r="O431" i="17"/>
  <c r="W431" i="17" s="1"/>
  <c r="O370" i="17"/>
  <c r="W370" i="17" s="1"/>
  <c r="O248" i="17"/>
  <c r="W248" i="17" s="1"/>
  <c r="O309" i="17"/>
  <c r="W309" i="17" s="1"/>
  <c r="O4" i="17"/>
  <c r="W4" i="17" s="1"/>
  <c r="K370" i="17"/>
  <c r="K309" i="17"/>
  <c r="K431" i="17"/>
  <c r="K65" i="17"/>
  <c r="K4" i="17"/>
  <c r="G431" i="17"/>
  <c r="G370" i="17"/>
  <c r="G248" i="17"/>
  <c r="G187" i="17"/>
  <c r="V369" i="17"/>
  <c r="V430" i="17"/>
  <c r="V308" i="17"/>
  <c r="V64" i="17"/>
  <c r="R430" i="17"/>
  <c r="R369" i="17"/>
  <c r="R247" i="17"/>
  <c r="R308" i="17"/>
  <c r="N430" i="17"/>
  <c r="N369" i="17"/>
  <c r="N247" i="17"/>
  <c r="N308" i="17"/>
  <c r="N64" i="17"/>
  <c r="N3" i="17"/>
  <c r="N186" i="17"/>
  <c r="J64" i="17"/>
  <c r="J430" i="17"/>
  <c r="F430" i="17"/>
  <c r="F369" i="17"/>
  <c r="F308" i="17"/>
  <c r="F64" i="17"/>
  <c r="F247" i="17"/>
  <c r="F186" i="17"/>
  <c r="F3" i="17"/>
  <c r="U429" i="17"/>
  <c r="U368" i="17"/>
  <c r="U246" i="17"/>
  <c r="U124" i="17"/>
  <c r="U307" i="17"/>
  <c r="U185" i="17"/>
  <c r="Q368" i="17"/>
  <c r="Q246" i="17"/>
  <c r="Q307" i="17"/>
  <c r="Q63" i="17"/>
  <c r="Q124" i="17"/>
  <c r="Q185" i="17"/>
  <c r="M429" i="17"/>
  <c r="M368" i="17"/>
  <c r="M63" i="17"/>
  <c r="M246" i="17"/>
  <c r="M185" i="17"/>
  <c r="I429" i="17"/>
  <c r="I307" i="17"/>
  <c r="I63" i="17"/>
  <c r="E429" i="17"/>
  <c r="E368" i="17"/>
  <c r="E307" i="17"/>
  <c r="E63" i="17"/>
  <c r="E246" i="17"/>
  <c r="T489" i="17"/>
  <c r="X489" i="17" s="1"/>
  <c r="T428" i="17"/>
  <c r="X428" i="17" s="1"/>
  <c r="T123" i="17"/>
  <c r="X123" i="17" s="1"/>
  <c r="T245" i="17"/>
  <c r="X245" i="17" s="1"/>
  <c r="T62" i="17"/>
  <c r="X62" i="17" s="1"/>
  <c r="L489" i="17"/>
  <c r="L367" i="17"/>
  <c r="L123" i="17"/>
  <c r="L428" i="17"/>
  <c r="L306" i="17"/>
  <c r="L184" i="17"/>
  <c r="H489" i="17"/>
  <c r="H428" i="17"/>
  <c r="H367" i="17"/>
  <c r="H123" i="17"/>
  <c r="H306" i="17"/>
  <c r="H184" i="17"/>
  <c r="D367" i="17"/>
  <c r="D489" i="17"/>
  <c r="D428" i="17"/>
  <c r="D123" i="17"/>
  <c r="D306" i="17"/>
  <c r="D184" i="17"/>
  <c r="D62" i="17"/>
  <c r="D13" i="17"/>
  <c r="D21" i="17"/>
  <c r="D27" i="17"/>
  <c r="D34" i="17"/>
  <c r="D41" i="17"/>
  <c r="D50" i="17"/>
  <c r="D58" i="17"/>
  <c r="F61" i="17"/>
  <c r="H59" i="17"/>
  <c r="F57" i="17"/>
  <c r="J55" i="17"/>
  <c r="F53" i="17"/>
  <c r="J51" i="17"/>
  <c r="F49" i="17"/>
  <c r="J47" i="17"/>
  <c r="F46" i="17"/>
  <c r="J44" i="17"/>
  <c r="F42" i="17"/>
  <c r="J40" i="17"/>
  <c r="F39" i="17"/>
  <c r="G35" i="17"/>
  <c r="E33" i="17"/>
  <c r="G30" i="17"/>
  <c r="H28" i="17"/>
  <c r="F25" i="17"/>
  <c r="I27" i="17"/>
  <c r="J23" i="17"/>
  <c r="H22" i="17"/>
  <c r="I20" i="17"/>
  <c r="I15" i="17"/>
  <c r="F6" i="17"/>
  <c r="H4" i="17"/>
  <c r="K61" i="17"/>
  <c r="K59" i="17"/>
  <c r="K58" i="17"/>
  <c r="K56" i="17"/>
  <c r="K54" i="17"/>
  <c r="K52" i="17"/>
  <c r="K50" i="17"/>
  <c r="K48" i="17"/>
  <c r="K45" i="17"/>
  <c r="K43" i="17"/>
  <c r="K41" i="17"/>
  <c r="K38" i="17"/>
  <c r="K35" i="17"/>
  <c r="K30" i="17"/>
  <c r="K25" i="17"/>
  <c r="M23" i="17"/>
  <c r="M20" i="17"/>
  <c r="M15" i="17"/>
  <c r="M12" i="17"/>
  <c r="L9" i="17"/>
  <c r="L4" i="17"/>
  <c r="Q62" i="17"/>
  <c r="P61" i="17"/>
  <c r="P57" i="17"/>
  <c r="Q58" i="17"/>
  <c r="R55" i="17"/>
  <c r="S56" i="17"/>
  <c r="T53" i="17"/>
  <c r="U54" i="17"/>
  <c r="V51" i="17"/>
  <c r="O52" i="17"/>
  <c r="W52" i="17" s="1"/>
  <c r="P49" i="17"/>
  <c r="Q50" i="17"/>
  <c r="R47" i="17"/>
  <c r="S48" i="17"/>
  <c r="S45" i="17"/>
  <c r="T44" i="17"/>
  <c r="X44" i="17" s="1"/>
  <c r="U43" i="17"/>
  <c r="V42" i="17"/>
  <c r="O41" i="17"/>
  <c r="W41" i="17" s="1"/>
  <c r="P40" i="17"/>
  <c r="Q38" i="17"/>
  <c r="R39" i="17"/>
  <c r="T37" i="17"/>
  <c r="X37" i="17" s="1"/>
  <c r="V33" i="17"/>
  <c r="P32" i="17"/>
  <c r="R31" i="17"/>
  <c r="Q29" i="17"/>
  <c r="S25" i="17"/>
  <c r="U27" i="17"/>
  <c r="S26" i="17"/>
  <c r="R16" i="17"/>
  <c r="T22" i="17"/>
  <c r="V18" i="17"/>
  <c r="P21" i="17"/>
  <c r="R8" i="17"/>
  <c r="T14" i="17"/>
  <c r="X14" i="17" s="1"/>
  <c r="V10" i="17"/>
  <c r="P13" i="17"/>
  <c r="O9" i="17"/>
  <c r="W9" i="17" s="1"/>
  <c r="Q6" i="17"/>
  <c r="Q5" i="17"/>
  <c r="Q2" i="17"/>
  <c r="I124" i="17"/>
  <c r="G125" i="17"/>
  <c r="O125" i="17"/>
  <c r="W125" i="17" s="1"/>
  <c r="L126" i="17"/>
  <c r="I127" i="17"/>
  <c r="F128" i="17"/>
  <c r="D129" i="17"/>
  <c r="D132" i="17"/>
  <c r="H133" i="17"/>
  <c r="P133" i="17"/>
  <c r="D134" i="17"/>
  <c r="M134" i="17"/>
  <c r="U134" i="17"/>
  <c r="I135" i="17"/>
  <c r="Q135" i="17"/>
  <c r="E136" i="17"/>
  <c r="M136" i="17"/>
  <c r="U136" i="17"/>
  <c r="I137" i="17"/>
  <c r="Q137" i="17"/>
  <c r="E142" i="17"/>
  <c r="N142" i="17"/>
  <c r="V142" i="17"/>
  <c r="J145" i="17"/>
  <c r="R145" i="17"/>
  <c r="F146" i="17"/>
  <c r="N146" i="17"/>
  <c r="V146" i="17"/>
  <c r="J147" i="17"/>
  <c r="R147" i="17"/>
  <c r="E149" i="17"/>
  <c r="I151" i="17"/>
  <c r="Q151" i="17"/>
  <c r="I153" i="17"/>
  <c r="H154" i="17"/>
  <c r="P154" i="17"/>
  <c r="D155" i="17"/>
  <c r="H156" i="17"/>
  <c r="P156" i="17"/>
  <c r="D157" i="17"/>
  <c r="I158" i="17"/>
  <c r="Q158" i="17"/>
  <c r="I160" i="17"/>
  <c r="Q160" i="17"/>
  <c r="E161" i="17"/>
  <c r="M161" i="17"/>
  <c r="U161" i="17"/>
  <c r="E163" i="17"/>
  <c r="M163" i="17"/>
  <c r="U163" i="17"/>
  <c r="I164" i="17"/>
  <c r="Q164" i="17"/>
  <c r="E165" i="17"/>
  <c r="M165" i="17"/>
  <c r="U165" i="17"/>
  <c r="E167" i="17"/>
  <c r="M167" i="17"/>
  <c r="U167" i="17"/>
  <c r="I168" i="17"/>
  <c r="H169" i="17"/>
  <c r="P169" i="17"/>
  <c r="D170" i="17"/>
  <c r="H171" i="17"/>
  <c r="P171" i="17"/>
  <c r="D172" i="17"/>
  <c r="L172" i="17"/>
  <c r="T172" i="17"/>
  <c r="X172" i="17" s="1"/>
  <c r="H173" i="17"/>
  <c r="P173" i="17"/>
  <c r="D174" i="17"/>
  <c r="H175" i="17"/>
  <c r="P175" i="17"/>
  <c r="D176" i="17"/>
  <c r="L176" i="17"/>
  <c r="T176" i="17"/>
  <c r="X176" i="17" s="1"/>
  <c r="H177" i="17"/>
  <c r="P177" i="17"/>
  <c r="D178" i="17"/>
  <c r="L178" i="17"/>
  <c r="T178" i="17"/>
  <c r="X178" i="17" s="1"/>
  <c r="H179" i="17"/>
  <c r="P179" i="17"/>
  <c r="D180" i="17"/>
  <c r="L180" i="17"/>
  <c r="T180" i="17"/>
  <c r="X180" i="17" s="1"/>
  <c r="H181" i="17"/>
  <c r="Q181" i="17"/>
  <c r="E182" i="17"/>
  <c r="M182" i="17"/>
  <c r="K183" i="17"/>
  <c r="S183" i="17"/>
  <c r="Q184" i="17"/>
  <c r="I185" i="17"/>
  <c r="G186" i="17"/>
  <c r="T188" i="17"/>
  <c r="X188" i="17" s="1"/>
  <c r="Q189" i="17"/>
  <c r="D193" i="17"/>
  <c r="H194" i="17"/>
  <c r="P194" i="17"/>
  <c r="D195" i="17"/>
  <c r="M195" i="17"/>
  <c r="U195" i="17"/>
  <c r="I196" i="17"/>
  <c r="Q196" i="17"/>
  <c r="E197" i="17"/>
  <c r="M197" i="17"/>
  <c r="U197" i="17"/>
  <c r="I198" i="17"/>
  <c r="Q198" i="17"/>
  <c r="E203" i="17"/>
  <c r="N203" i="17"/>
  <c r="V203" i="17"/>
  <c r="J206" i="17"/>
  <c r="R206" i="17"/>
  <c r="F207" i="17"/>
  <c r="N207" i="17"/>
  <c r="V207" i="17"/>
  <c r="J208" i="17"/>
  <c r="R208" i="17"/>
  <c r="E210" i="17"/>
  <c r="P210" i="17"/>
  <c r="F213" i="17"/>
  <c r="N213" i="17"/>
  <c r="V213" i="17"/>
  <c r="U214" i="17"/>
  <c r="E216" i="17"/>
  <c r="M216" i="17"/>
  <c r="U216" i="17"/>
  <c r="I217" i="17"/>
  <c r="Q217" i="17"/>
  <c r="N218" i="17"/>
  <c r="V218" i="17"/>
  <c r="J221" i="17"/>
  <c r="R221" i="17"/>
  <c r="F222" i="17"/>
  <c r="N222" i="17"/>
  <c r="V222" i="17"/>
  <c r="J223" i="17"/>
  <c r="R223" i="17"/>
  <c r="J225" i="17"/>
  <c r="R225" i="17"/>
  <c r="F226" i="17"/>
  <c r="N226" i="17"/>
  <c r="V226" i="17"/>
  <c r="J227" i="17"/>
  <c r="R227" i="17"/>
  <c r="J229" i="17"/>
  <c r="H230" i="17"/>
  <c r="P230" i="17"/>
  <c r="D231" i="17"/>
  <c r="H232" i="17"/>
  <c r="P232" i="17"/>
  <c r="D233" i="17"/>
  <c r="L233" i="17"/>
  <c r="T233" i="17"/>
  <c r="X233" i="17" s="1"/>
  <c r="H234" i="17"/>
  <c r="P234" i="17"/>
  <c r="D235" i="17"/>
  <c r="H236" i="17"/>
  <c r="P236" i="17"/>
  <c r="D237" i="17"/>
  <c r="L237" i="17"/>
  <c r="T237" i="17"/>
  <c r="X237" i="17" s="1"/>
  <c r="H238" i="17"/>
  <c r="P238" i="17"/>
  <c r="D239" i="17"/>
  <c r="L239" i="17"/>
  <c r="T239" i="17"/>
  <c r="X239" i="17" s="1"/>
  <c r="H240" i="17"/>
  <c r="P240" i="17"/>
  <c r="D241" i="17"/>
  <c r="L241" i="17"/>
  <c r="T241" i="17"/>
  <c r="X241" i="17" s="1"/>
  <c r="H242" i="17"/>
  <c r="Q242" i="17"/>
  <c r="E243" i="17"/>
  <c r="M243" i="17"/>
  <c r="K244" i="17"/>
  <c r="S244" i="17"/>
  <c r="Q245" i="17"/>
  <c r="T306" i="17"/>
  <c r="X306" i="17" s="1"/>
  <c r="V305" i="17"/>
  <c r="N305" i="17"/>
  <c r="F305" i="17"/>
  <c r="R304" i="17"/>
  <c r="H304" i="17"/>
  <c r="T303" i="17"/>
  <c r="X303" i="17" s="1"/>
  <c r="L303" i="17"/>
  <c r="O302" i="17"/>
  <c r="W302" i="17" s="1"/>
  <c r="G302" i="17"/>
  <c r="S301" i="17"/>
  <c r="K301" i="17"/>
  <c r="O300" i="17"/>
  <c r="W300" i="17" s="1"/>
  <c r="G300" i="17"/>
  <c r="S299" i="17"/>
  <c r="K299" i="17"/>
  <c r="U298" i="17"/>
  <c r="I297" i="17"/>
  <c r="R296" i="17"/>
  <c r="G296" i="17"/>
  <c r="F295" i="17"/>
  <c r="O294" i="17"/>
  <c r="W294" i="17" s="1"/>
  <c r="E294" i="17"/>
  <c r="N293" i="17"/>
  <c r="M292" i="17"/>
  <c r="V291" i="17"/>
  <c r="K291" i="17"/>
  <c r="T290" i="17"/>
  <c r="X290" i="17" s="1"/>
  <c r="P289" i="17"/>
  <c r="G288" i="17"/>
  <c r="K287" i="17"/>
  <c r="S285" i="17"/>
  <c r="G284" i="17"/>
  <c r="O282" i="17"/>
  <c r="W282" i="17" s="1"/>
  <c r="S281" i="17"/>
  <c r="K279" i="17"/>
  <c r="R277" i="17"/>
  <c r="P273" i="17"/>
  <c r="T272" i="17"/>
  <c r="X272" i="17" s="1"/>
  <c r="D272" i="17"/>
  <c r="D270" i="17"/>
  <c r="T266" i="17"/>
  <c r="D266" i="17"/>
  <c r="H265" i="17"/>
  <c r="O263" i="17"/>
  <c r="W263" i="17" s="1"/>
  <c r="S262" i="17"/>
  <c r="G261" i="17"/>
  <c r="K260" i="17"/>
  <c r="R254" i="17"/>
  <c r="G252" i="17"/>
  <c r="K251" i="17"/>
  <c r="N250" i="17"/>
  <c r="Q249" i="17"/>
  <c r="T248" i="17"/>
  <c r="X248" i="17" s="1"/>
  <c r="V247" i="17"/>
  <c r="D247" i="17"/>
  <c r="F246" i="17"/>
  <c r="T66" i="17"/>
  <c r="X66" i="17" s="1"/>
  <c r="R67" i="17"/>
  <c r="N68" i="17"/>
  <c r="J69" i="17"/>
  <c r="N73" i="17"/>
  <c r="R76" i="17"/>
  <c r="N77" i="17"/>
  <c r="F79" i="17"/>
  <c r="G80" i="17"/>
  <c r="P82" i="17"/>
  <c r="L89" i="17"/>
  <c r="D91" i="17"/>
  <c r="P97" i="17"/>
  <c r="L102" i="17"/>
  <c r="D104" i="17"/>
  <c r="P105" i="17"/>
  <c r="H107" i="17"/>
  <c r="G112" i="17"/>
  <c r="S113" i="17"/>
  <c r="K115" i="17"/>
  <c r="O118" i="17"/>
  <c r="W118" i="17" s="1"/>
  <c r="G120" i="17"/>
  <c r="V121" i="17"/>
  <c r="M307" i="17"/>
  <c r="G309" i="17"/>
  <c r="U310" i="17"/>
  <c r="H314" i="17"/>
  <c r="H319" i="17"/>
  <c r="L322" i="17"/>
  <c r="D324" i="17"/>
  <c r="Q325" i="17"/>
  <c r="I327" i="17"/>
  <c r="U328" i="17"/>
  <c r="I332" i="17"/>
  <c r="E334" i="17"/>
  <c r="K337" i="17"/>
  <c r="H342" i="17"/>
  <c r="L345" i="17"/>
  <c r="D347" i="17"/>
  <c r="H350" i="17"/>
  <c r="V351" i="17"/>
  <c r="O353" i="17"/>
  <c r="W353" i="17" s="1"/>
  <c r="G355" i="17"/>
  <c r="S356" i="17"/>
  <c r="O361" i="17"/>
  <c r="W361" i="17" s="1"/>
  <c r="G363" i="17"/>
  <c r="T364" i="17"/>
  <c r="X364" i="17" s="1"/>
  <c r="N366" i="17"/>
  <c r="D370" i="17"/>
  <c r="E380" i="17"/>
  <c r="N386" i="17"/>
  <c r="R389" i="17"/>
  <c r="E393" i="17"/>
  <c r="R409" i="17"/>
  <c r="I416" i="17"/>
  <c r="Q422" i="17"/>
  <c r="Q429" i="17"/>
  <c r="K436" i="17"/>
  <c r="L449" i="17"/>
  <c r="J457" i="17"/>
  <c r="I470" i="17"/>
  <c r="T405" i="17"/>
  <c r="T466" i="17"/>
  <c r="T344" i="17"/>
  <c r="T283" i="17"/>
  <c r="P405" i="17"/>
  <c r="P466" i="17"/>
  <c r="P283" i="17"/>
  <c r="P100" i="17"/>
  <c r="L405" i="17"/>
  <c r="L466" i="17"/>
  <c r="L344" i="17"/>
  <c r="L283" i="17"/>
  <c r="H405" i="17"/>
  <c r="H466" i="17"/>
  <c r="H283" i="17"/>
  <c r="H100" i="17"/>
  <c r="S463" i="17"/>
  <c r="S402" i="17"/>
  <c r="S97" i="17"/>
  <c r="O463" i="17"/>
  <c r="W463" i="17" s="1"/>
  <c r="O402" i="17"/>
  <c r="W402" i="17" s="1"/>
  <c r="O97" i="17"/>
  <c r="W97" i="17" s="1"/>
  <c r="O341" i="17"/>
  <c r="W341" i="17" s="1"/>
  <c r="K463" i="17"/>
  <c r="K402" i="17"/>
  <c r="K97" i="17"/>
  <c r="G463" i="17"/>
  <c r="G402" i="17"/>
  <c r="G97" i="17"/>
  <c r="G341" i="17"/>
  <c r="V464" i="17"/>
  <c r="V403" i="17"/>
  <c r="V342" i="17"/>
  <c r="V98" i="17"/>
  <c r="R464" i="17"/>
  <c r="R342" i="17"/>
  <c r="R403" i="17"/>
  <c r="R98" i="17"/>
  <c r="N464" i="17"/>
  <c r="N403" i="17"/>
  <c r="N342" i="17"/>
  <c r="N98" i="17"/>
  <c r="J464" i="17"/>
  <c r="J342" i="17"/>
  <c r="J98" i="17"/>
  <c r="F464" i="17"/>
  <c r="F403" i="17"/>
  <c r="F342" i="17"/>
  <c r="F98" i="17"/>
  <c r="U462" i="17"/>
  <c r="U340" i="17"/>
  <c r="U279" i="17"/>
  <c r="Q462" i="17"/>
  <c r="Q401" i="17"/>
  <c r="Q340" i="17"/>
  <c r="Q96" i="17"/>
  <c r="Q279" i="17"/>
  <c r="M462" i="17"/>
  <c r="M340" i="17"/>
  <c r="M401" i="17"/>
  <c r="M279" i="17"/>
  <c r="I462" i="17"/>
  <c r="I401" i="17"/>
  <c r="I340" i="17"/>
  <c r="I96" i="17"/>
  <c r="E462" i="17"/>
  <c r="E401" i="17"/>
  <c r="E340" i="17"/>
  <c r="E96" i="17"/>
  <c r="T460" i="17"/>
  <c r="X460" i="17" s="1"/>
  <c r="T338" i="17"/>
  <c r="X338" i="17" s="1"/>
  <c r="T399" i="17"/>
  <c r="X399" i="17" s="1"/>
  <c r="T277" i="17"/>
  <c r="X277" i="17" s="1"/>
  <c r="P399" i="17"/>
  <c r="P338" i="17"/>
  <c r="P94" i="17"/>
  <c r="P277" i="17"/>
  <c r="L460" i="17"/>
  <c r="L338" i="17"/>
  <c r="L277" i="17"/>
  <c r="H460" i="17"/>
  <c r="H399" i="17"/>
  <c r="H338" i="17"/>
  <c r="H94" i="17"/>
  <c r="H277" i="17"/>
  <c r="S461" i="17"/>
  <c r="S400" i="17"/>
  <c r="S278" i="17"/>
  <c r="S95" i="17"/>
  <c r="O461" i="17"/>
  <c r="W461" i="17" s="1"/>
  <c r="O339" i="17"/>
  <c r="W339" i="17" s="1"/>
  <c r="O278" i="17"/>
  <c r="W278" i="17" s="1"/>
  <c r="K461" i="17"/>
  <c r="K400" i="17"/>
  <c r="K278" i="17"/>
  <c r="K95" i="17"/>
  <c r="G461" i="17"/>
  <c r="G400" i="17"/>
  <c r="G339" i="17"/>
  <c r="G278" i="17"/>
  <c r="V459" i="17"/>
  <c r="V398" i="17"/>
  <c r="V93" i="17"/>
  <c r="V337" i="17"/>
  <c r="R459" i="17"/>
  <c r="R398" i="17"/>
  <c r="R93" i="17"/>
  <c r="N459" i="17"/>
  <c r="N398" i="17"/>
  <c r="N93" i="17"/>
  <c r="N337" i="17"/>
  <c r="J459" i="17"/>
  <c r="J398" i="17"/>
  <c r="J93" i="17"/>
  <c r="F459" i="17"/>
  <c r="F398" i="17"/>
  <c r="F93" i="17"/>
  <c r="F337" i="17"/>
  <c r="U457" i="17"/>
  <c r="U396" i="17"/>
  <c r="U335" i="17"/>
  <c r="U274" i="17"/>
  <c r="Q457" i="17"/>
  <c r="Q396" i="17"/>
  <c r="Q91" i="17"/>
  <c r="Q274" i="17"/>
  <c r="M457" i="17"/>
  <c r="M335" i="17"/>
  <c r="M274" i="17"/>
  <c r="I396" i="17"/>
  <c r="I91" i="17"/>
  <c r="I274" i="17"/>
  <c r="E457" i="17"/>
  <c r="E396" i="17"/>
  <c r="E335" i="17"/>
  <c r="E274" i="17"/>
  <c r="T458" i="17"/>
  <c r="X458" i="17" s="1"/>
  <c r="T336" i="17"/>
  <c r="X336" i="17" s="1"/>
  <c r="T275" i="17"/>
  <c r="X275" i="17" s="1"/>
  <c r="P92" i="17"/>
  <c r="P458" i="17"/>
  <c r="P397" i="17"/>
  <c r="P336" i="17"/>
  <c r="P275" i="17"/>
  <c r="L458" i="17"/>
  <c r="L397" i="17"/>
  <c r="L336" i="17"/>
  <c r="L92" i="17"/>
  <c r="H458" i="17"/>
  <c r="H397" i="17"/>
  <c r="H336" i="17"/>
  <c r="S456" i="17"/>
  <c r="S395" i="17"/>
  <c r="S334" i="17"/>
  <c r="S90" i="17"/>
  <c r="O456" i="17"/>
  <c r="W456" i="17" s="1"/>
  <c r="O395" i="17"/>
  <c r="W395" i="17" s="1"/>
  <c r="O334" i="17"/>
  <c r="W334" i="17" s="1"/>
  <c r="O90" i="17"/>
  <c r="W90" i="17" s="1"/>
  <c r="K456" i="17"/>
  <c r="K395" i="17"/>
  <c r="K334" i="17"/>
  <c r="K90" i="17"/>
  <c r="G456" i="17"/>
  <c r="G395" i="17"/>
  <c r="G334" i="17"/>
  <c r="G90" i="17"/>
  <c r="V455" i="17"/>
  <c r="V333" i="17"/>
  <c r="V89" i="17"/>
  <c r="V394" i="17"/>
  <c r="V272" i="17"/>
  <c r="R394" i="17"/>
  <c r="R333" i="17"/>
  <c r="R89" i="17"/>
  <c r="R455" i="17"/>
  <c r="R272" i="17"/>
  <c r="N455" i="17"/>
  <c r="N333" i="17"/>
  <c r="N89" i="17"/>
  <c r="N272" i="17"/>
  <c r="J455" i="17"/>
  <c r="J394" i="17"/>
  <c r="J333" i="17"/>
  <c r="J89" i="17"/>
  <c r="J272" i="17"/>
  <c r="F455" i="17"/>
  <c r="F333" i="17"/>
  <c r="F89" i="17"/>
  <c r="F394" i="17"/>
  <c r="F272" i="17"/>
  <c r="U452" i="17"/>
  <c r="U391" i="17"/>
  <c r="U86" i="17"/>
  <c r="U269" i="17"/>
  <c r="Q452" i="17"/>
  <c r="Q391" i="17"/>
  <c r="Q330" i="17"/>
  <c r="Q269" i="17"/>
  <c r="M452" i="17"/>
  <c r="M391" i="17"/>
  <c r="M86" i="17"/>
  <c r="M269" i="17"/>
  <c r="I452" i="17"/>
  <c r="I391" i="17"/>
  <c r="I330" i="17"/>
  <c r="I269" i="17"/>
  <c r="E452" i="17"/>
  <c r="E391" i="17"/>
  <c r="E86" i="17"/>
  <c r="E269" i="17"/>
  <c r="T390" i="17"/>
  <c r="X390" i="17" s="1"/>
  <c r="T451" i="17"/>
  <c r="X451" i="17" s="1"/>
  <c r="T329" i="17"/>
  <c r="X329" i="17" s="1"/>
  <c r="P451" i="17"/>
  <c r="P390" i="17"/>
  <c r="P85" i="17"/>
  <c r="L390" i="17"/>
  <c r="L451" i="17"/>
  <c r="L329" i="17"/>
  <c r="H451" i="17"/>
  <c r="H390" i="17"/>
  <c r="H85" i="17"/>
  <c r="O393" i="17"/>
  <c r="W393" i="17" s="1"/>
  <c r="O454" i="17"/>
  <c r="W454" i="17" s="1"/>
  <c r="O88" i="17"/>
  <c r="W88" i="17" s="1"/>
  <c r="G454" i="17"/>
  <c r="G393" i="17"/>
  <c r="G332" i="17"/>
  <c r="G88" i="17"/>
  <c r="V453" i="17"/>
  <c r="V392" i="17"/>
  <c r="V87" i="17"/>
  <c r="V331" i="17"/>
  <c r="R453" i="17"/>
  <c r="R87" i="17"/>
  <c r="R331" i="17"/>
  <c r="N392" i="17"/>
  <c r="N453" i="17"/>
  <c r="N270" i="17"/>
  <c r="N331" i="17"/>
  <c r="J453" i="17"/>
  <c r="J87" i="17"/>
  <c r="J270" i="17"/>
  <c r="F453" i="17"/>
  <c r="F331" i="17"/>
  <c r="F87" i="17"/>
  <c r="F270" i="17"/>
  <c r="U443" i="17"/>
  <c r="U321" i="17"/>
  <c r="U382" i="17"/>
  <c r="U77" i="17"/>
  <c r="U260" i="17"/>
  <c r="Q443" i="17"/>
  <c r="Q382" i="17"/>
  <c r="Q321" i="17"/>
  <c r="Q77" i="17"/>
  <c r="Q260" i="17"/>
  <c r="M443" i="17"/>
  <c r="M321" i="17"/>
  <c r="M77" i="17"/>
  <c r="M260" i="17"/>
  <c r="I443" i="17"/>
  <c r="I382" i="17"/>
  <c r="I321" i="17"/>
  <c r="I77" i="17"/>
  <c r="I260" i="17"/>
  <c r="E443" i="17"/>
  <c r="E321" i="17"/>
  <c r="E382" i="17"/>
  <c r="E77" i="17"/>
  <c r="E260" i="17"/>
  <c r="T450" i="17"/>
  <c r="T389" i="17"/>
  <c r="T84" i="17"/>
  <c r="P389" i="17"/>
  <c r="P450" i="17"/>
  <c r="P328" i="17"/>
  <c r="L450" i="17"/>
  <c r="L389" i="17"/>
  <c r="L84" i="17"/>
  <c r="H389" i="17"/>
  <c r="H450" i="17"/>
  <c r="H328" i="17"/>
  <c r="S388" i="17"/>
  <c r="S327" i="17"/>
  <c r="S83" i="17"/>
  <c r="S449" i="17"/>
  <c r="O449" i="17"/>
  <c r="W449" i="17" s="1"/>
  <c r="O327" i="17"/>
  <c r="W327" i="17" s="1"/>
  <c r="O83" i="17"/>
  <c r="W83" i="17" s="1"/>
  <c r="K388" i="17"/>
  <c r="K327" i="17"/>
  <c r="K83" i="17"/>
  <c r="G449" i="17"/>
  <c r="G327" i="17"/>
  <c r="G83" i="17"/>
  <c r="G388" i="17"/>
  <c r="V385" i="17"/>
  <c r="V324" i="17"/>
  <c r="V80" i="17"/>
  <c r="V446" i="17"/>
  <c r="R446" i="17"/>
  <c r="R324" i="17"/>
  <c r="R80" i="17"/>
  <c r="R385" i="17"/>
  <c r="N385" i="17"/>
  <c r="N324" i="17"/>
  <c r="N80" i="17"/>
  <c r="N446" i="17"/>
  <c r="J446" i="17"/>
  <c r="J324" i="17"/>
  <c r="J80" i="17"/>
  <c r="F385" i="17"/>
  <c r="F324" i="17"/>
  <c r="F80" i="17"/>
  <c r="U445" i="17"/>
  <c r="U323" i="17"/>
  <c r="U262" i="17"/>
  <c r="Q445" i="17"/>
  <c r="Q384" i="17"/>
  <c r="Q323" i="17"/>
  <c r="Q262" i="17"/>
  <c r="M445" i="17"/>
  <c r="M323" i="17"/>
  <c r="M384" i="17"/>
  <c r="M79" i="17"/>
  <c r="M262" i="17"/>
  <c r="I445" i="17"/>
  <c r="I384" i="17"/>
  <c r="I323" i="17"/>
  <c r="I79" i="17"/>
  <c r="I262" i="17"/>
  <c r="E445" i="17"/>
  <c r="E323" i="17"/>
  <c r="E79" i="17"/>
  <c r="E262" i="17"/>
  <c r="T386" i="17"/>
  <c r="T325" i="17"/>
  <c r="P447" i="17"/>
  <c r="P386" i="17"/>
  <c r="L386" i="17"/>
  <c r="L447" i="17"/>
  <c r="L325" i="17"/>
  <c r="L81" i="17"/>
  <c r="H447" i="17"/>
  <c r="H386" i="17"/>
  <c r="H264" i="17"/>
  <c r="S448" i="17"/>
  <c r="S326" i="17"/>
  <c r="S82" i="17"/>
  <c r="O387" i="17"/>
  <c r="W387" i="17" s="1"/>
  <c r="O326" i="17"/>
  <c r="W326" i="17" s="1"/>
  <c r="O82" i="17"/>
  <c r="W82" i="17" s="1"/>
  <c r="O448" i="17"/>
  <c r="W448" i="17" s="1"/>
  <c r="K448" i="17"/>
  <c r="K326" i="17"/>
  <c r="K82" i="17"/>
  <c r="K387" i="17"/>
  <c r="G387" i="17"/>
  <c r="G326" i="17"/>
  <c r="G82" i="17"/>
  <c r="G448" i="17"/>
  <c r="V383" i="17"/>
  <c r="V322" i="17"/>
  <c r="V444" i="17"/>
  <c r="R444" i="17"/>
  <c r="R322" i="17"/>
  <c r="N383" i="17"/>
  <c r="N322" i="17"/>
  <c r="J444" i="17"/>
  <c r="J322" i="17"/>
  <c r="J383" i="17"/>
  <c r="F383" i="17"/>
  <c r="F322" i="17"/>
  <c r="F444" i="17"/>
  <c r="U435" i="17"/>
  <c r="U374" i="17"/>
  <c r="U313" i="17"/>
  <c r="U69" i="17"/>
  <c r="U252" i="17"/>
  <c r="Q435" i="17"/>
  <c r="Q313" i="17"/>
  <c r="Q374" i="17"/>
  <c r="Q69" i="17"/>
  <c r="Q252" i="17"/>
  <c r="M435" i="17"/>
  <c r="M374" i="17"/>
  <c r="M313" i="17"/>
  <c r="M69" i="17"/>
  <c r="M252" i="17"/>
  <c r="I435" i="17"/>
  <c r="I313" i="17"/>
  <c r="I69" i="17"/>
  <c r="I252" i="17"/>
  <c r="E435" i="17"/>
  <c r="E374" i="17"/>
  <c r="E313" i="17"/>
  <c r="E69" i="17"/>
  <c r="E252" i="17"/>
  <c r="T442" i="17"/>
  <c r="X442" i="17" s="1"/>
  <c r="T381" i="17"/>
  <c r="X381" i="17" s="1"/>
  <c r="T259" i="17"/>
  <c r="X259" i="17" s="1"/>
  <c r="T76" i="17"/>
  <c r="X76" i="17" s="1"/>
  <c r="P442" i="17"/>
  <c r="P381" i="17"/>
  <c r="P320" i="17"/>
  <c r="P259" i="17"/>
  <c r="P76" i="17"/>
  <c r="L442" i="17"/>
  <c r="L381" i="17"/>
  <c r="L259" i="17"/>
  <c r="L76" i="17"/>
  <c r="H442" i="17"/>
  <c r="H381" i="17"/>
  <c r="H320" i="17"/>
  <c r="H259" i="17"/>
  <c r="H76" i="17"/>
  <c r="S380" i="17"/>
  <c r="S441" i="17"/>
  <c r="S319" i="17"/>
  <c r="O441" i="17"/>
  <c r="W441" i="17" s="1"/>
  <c r="O380" i="17"/>
  <c r="W380" i="17" s="1"/>
  <c r="K380" i="17"/>
  <c r="K319" i="17"/>
  <c r="G441" i="17"/>
  <c r="G380" i="17"/>
  <c r="V377" i="17"/>
  <c r="V438" i="17"/>
  <c r="V316" i="17"/>
  <c r="R438" i="17"/>
  <c r="R377" i="17"/>
  <c r="N377" i="17"/>
  <c r="N438" i="17"/>
  <c r="N316" i="17"/>
  <c r="J438" i="17"/>
  <c r="J377" i="17"/>
  <c r="F377" i="17"/>
  <c r="F316" i="17"/>
  <c r="U437" i="17"/>
  <c r="U315" i="17"/>
  <c r="U376" i="17"/>
  <c r="Q376" i="17"/>
  <c r="Q315" i="17"/>
  <c r="Q437" i="17"/>
  <c r="M437" i="17"/>
  <c r="M315" i="17"/>
  <c r="I376" i="17"/>
  <c r="I315" i="17"/>
  <c r="I437" i="17"/>
  <c r="E437" i="17"/>
  <c r="E315" i="17"/>
  <c r="E376" i="17"/>
  <c r="T439" i="17"/>
  <c r="X439" i="17" s="1"/>
  <c r="T378" i="17"/>
  <c r="X378" i="17" s="1"/>
  <c r="T317" i="17"/>
  <c r="X317" i="17" s="1"/>
  <c r="T256" i="17"/>
  <c r="X256" i="17" s="1"/>
  <c r="T73" i="17"/>
  <c r="X73" i="17" s="1"/>
  <c r="P439" i="17"/>
  <c r="P378" i="17"/>
  <c r="P256" i="17"/>
  <c r="P73" i="17"/>
  <c r="L439" i="17"/>
  <c r="L378" i="17"/>
  <c r="L317" i="17"/>
  <c r="L256" i="17"/>
  <c r="L73" i="17"/>
  <c r="H439" i="17"/>
  <c r="H378" i="17"/>
  <c r="H317" i="17"/>
  <c r="H73" i="17"/>
  <c r="H256" i="17"/>
  <c r="S440" i="17"/>
  <c r="S379" i="17"/>
  <c r="O379" i="17"/>
  <c r="W379" i="17" s="1"/>
  <c r="O440" i="17"/>
  <c r="W440" i="17" s="1"/>
  <c r="O318" i="17"/>
  <c r="W318" i="17" s="1"/>
  <c r="K440" i="17"/>
  <c r="K379" i="17"/>
  <c r="G379" i="17"/>
  <c r="G440" i="17"/>
  <c r="G318" i="17"/>
  <c r="V375" i="17"/>
  <c r="V436" i="17"/>
  <c r="V314" i="17"/>
  <c r="J375" i="17"/>
  <c r="J314" i="17"/>
  <c r="F436" i="17"/>
  <c r="F314" i="17"/>
  <c r="F375" i="17"/>
  <c r="U434" i="17"/>
  <c r="U312" i="17"/>
  <c r="U373" i="17"/>
  <c r="U68" i="17"/>
  <c r="U251" i="17"/>
  <c r="Q434" i="17"/>
  <c r="Q373" i="17"/>
  <c r="Q312" i="17"/>
  <c r="Q68" i="17"/>
  <c r="Q251" i="17"/>
  <c r="M434" i="17"/>
  <c r="M312" i="17"/>
  <c r="M68" i="17"/>
  <c r="M251" i="17"/>
  <c r="I434" i="17"/>
  <c r="I373" i="17"/>
  <c r="I312" i="17"/>
  <c r="I68" i="17"/>
  <c r="I251" i="17"/>
  <c r="E434" i="17"/>
  <c r="E312" i="17"/>
  <c r="E68" i="17"/>
  <c r="E251" i="17"/>
  <c r="T433" i="17"/>
  <c r="T372" i="17"/>
  <c r="T311" i="17"/>
  <c r="T250" i="17"/>
  <c r="T67" i="17"/>
  <c r="L433" i="17"/>
  <c r="L372" i="17"/>
  <c r="L311" i="17"/>
  <c r="L67" i="17"/>
  <c r="L250" i="17"/>
  <c r="H433" i="17"/>
  <c r="H372" i="17"/>
  <c r="S432" i="17"/>
  <c r="S310" i="17"/>
  <c r="S66" i="17"/>
  <c r="S371" i="17"/>
  <c r="S249" i="17"/>
  <c r="O371" i="17"/>
  <c r="W371" i="17" s="1"/>
  <c r="O310" i="17"/>
  <c r="W310" i="17" s="1"/>
  <c r="O432" i="17"/>
  <c r="W432" i="17" s="1"/>
  <c r="K432" i="17"/>
  <c r="K371" i="17"/>
  <c r="K310" i="17"/>
  <c r="G371" i="17"/>
  <c r="G432" i="17"/>
  <c r="G310" i="17"/>
  <c r="V431" i="17"/>
  <c r="V309" i="17"/>
  <c r="V65" i="17"/>
  <c r="V370" i="17"/>
  <c r="V248" i="17"/>
  <c r="R431" i="17"/>
  <c r="R370" i="17"/>
  <c r="R309" i="17"/>
  <c r="R65" i="17"/>
  <c r="R248" i="17"/>
  <c r="N431" i="17"/>
  <c r="N309" i="17"/>
  <c r="N65" i="17"/>
  <c r="F431" i="17"/>
  <c r="F370" i="17"/>
  <c r="U369" i="17"/>
  <c r="U308" i="17"/>
  <c r="U430" i="17"/>
  <c r="U64" i="17"/>
  <c r="Q430" i="17"/>
  <c r="Q308" i="17"/>
  <c r="Q64" i="17"/>
  <c r="M369" i="17"/>
  <c r="M308" i="17"/>
  <c r="M430" i="17"/>
  <c r="I430" i="17"/>
  <c r="I369" i="17"/>
  <c r="I247" i="17"/>
  <c r="E369" i="17"/>
  <c r="E430" i="17"/>
  <c r="E247" i="17"/>
  <c r="E308" i="17"/>
  <c r="T429" i="17"/>
  <c r="X429" i="17" s="1"/>
  <c r="T307" i="17"/>
  <c r="X307" i="17" s="1"/>
  <c r="L429" i="17"/>
  <c r="L368" i="17"/>
  <c r="L246" i="17"/>
  <c r="H429" i="17"/>
  <c r="H368" i="17"/>
  <c r="H307" i="17"/>
  <c r="H63" i="17"/>
  <c r="H246" i="17"/>
  <c r="S489" i="17"/>
  <c r="S428" i="17"/>
  <c r="S367" i="17"/>
  <c r="S123" i="17"/>
  <c r="K489" i="17"/>
  <c r="K428" i="17"/>
  <c r="K367" i="17"/>
  <c r="K123" i="17"/>
  <c r="G489" i="17"/>
  <c r="G428" i="17"/>
  <c r="G367" i="17"/>
  <c r="J54" i="17"/>
  <c r="F54" i="17"/>
  <c r="J50" i="17"/>
  <c r="F50" i="17"/>
  <c r="J45" i="17"/>
  <c r="F45" i="17"/>
  <c r="J41" i="17"/>
  <c r="F41" i="17"/>
  <c r="H39" i="17"/>
  <c r="J36" i="17"/>
  <c r="F36" i="17"/>
  <c r="I35" i="17"/>
  <c r="E35" i="17"/>
  <c r="G33" i="17"/>
  <c r="I30" i="17"/>
  <c r="E30" i="17"/>
  <c r="J28" i="17"/>
  <c r="F28" i="17"/>
  <c r="H25" i="17"/>
  <c r="G27" i="17"/>
  <c r="H23" i="17"/>
  <c r="G20" i="17"/>
  <c r="I8" i="17"/>
  <c r="E8" i="17"/>
  <c r="G15" i="17"/>
  <c r="I10" i="17"/>
  <c r="E10" i="17"/>
  <c r="J9" i="17"/>
  <c r="F9" i="17"/>
  <c r="H6" i="17"/>
  <c r="F4" i="17"/>
  <c r="H2" i="17"/>
  <c r="N54" i="17"/>
  <c r="N50" i="17"/>
  <c r="N45" i="17"/>
  <c r="N41" i="17"/>
  <c r="N36" i="17"/>
  <c r="N37" i="17"/>
  <c r="N32" i="17"/>
  <c r="N29" i="17"/>
  <c r="N28" i="17"/>
  <c r="L23" i="17"/>
  <c r="L20" i="17"/>
  <c r="L15" i="17"/>
  <c r="L12" i="17"/>
  <c r="K6" i="17"/>
  <c r="K5" i="17"/>
  <c r="K2" i="17"/>
  <c r="U51" i="17"/>
  <c r="Q51" i="17"/>
  <c r="U47" i="17"/>
  <c r="Q47" i="17"/>
  <c r="V45" i="17"/>
  <c r="R45" i="17"/>
  <c r="T43" i="17"/>
  <c r="P43" i="17"/>
  <c r="V41" i="17"/>
  <c r="R41" i="17"/>
  <c r="T38" i="17"/>
  <c r="P38" i="17"/>
  <c r="V36" i="17"/>
  <c r="R36" i="17"/>
  <c r="T35" i="17"/>
  <c r="X35" i="17" s="1"/>
  <c r="P35" i="17"/>
  <c r="T30" i="17"/>
  <c r="X30" i="17" s="1"/>
  <c r="P30" i="17"/>
  <c r="S24" i="17"/>
  <c r="O24" i="17"/>
  <c r="W24" i="17" s="1"/>
  <c r="R27" i="17"/>
  <c r="V26" i="17"/>
  <c r="R26" i="17"/>
  <c r="U16" i="17"/>
  <c r="Q16" i="17"/>
  <c r="S22" i="17"/>
  <c r="O22" i="17"/>
  <c r="W22" i="17" s="1"/>
  <c r="U18" i="17"/>
  <c r="Q18" i="17"/>
  <c r="S21" i="17"/>
  <c r="O21" i="17"/>
  <c r="W21" i="17" s="1"/>
  <c r="U8" i="17"/>
  <c r="Q8" i="17"/>
  <c r="S14" i="17"/>
  <c r="O14" i="17"/>
  <c r="W14" i="17" s="1"/>
  <c r="U10" i="17"/>
  <c r="Q10" i="17"/>
  <c r="S13" i="17"/>
  <c r="O13" i="17"/>
  <c r="W13" i="17" s="1"/>
  <c r="T6" i="17"/>
  <c r="O6" i="17"/>
  <c r="W6" i="17" s="1"/>
  <c r="O5" i="17"/>
  <c r="W5" i="17" s="1"/>
  <c r="T3" i="17"/>
  <c r="X3" i="17" s="1"/>
  <c r="T2" i="17"/>
  <c r="X2" i="17" s="1"/>
  <c r="O2" i="17"/>
  <c r="W2" i="17" s="1"/>
  <c r="O124" i="17"/>
  <c r="W124" i="17" s="1"/>
  <c r="T124" i="17"/>
  <c r="X124" i="17" s="1"/>
  <c r="L125" i="17"/>
  <c r="R126" i="17"/>
  <c r="V126" i="17"/>
  <c r="S127" i="17"/>
  <c r="G128" i="17"/>
  <c r="L128" i="17"/>
  <c r="E129" i="17"/>
  <c r="I129" i="17"/>
  <c r="F131" i="17"/>
  <c r="J131" i="17"/>
  <c r="U131" i="17"/>
  <c r="E132" i="17"/>
  <c r="I132" i="17"/>
  <c r="M132" i="17"/>
  <c r="Q132" i="17"/>
  <c r="U132" i="17"/>
  <c r="E133" i="17"/>
  <c r="I133" i="17"/>
  <c r="M133" i="17"/>
  <c r="U133" i="17"/>
  <c r="F135" i="17"/>
  <c r="N135" i="17"/>
  <c r="V135" i="17"/>
  <c r="J136" i="17"/>
  <c r="N136" i="17"/>
  <c r="R136" i="17"/>
  <c r="F139" i="17"/>
  <c r="J139" i="17"/>
  <c r="N139" i="17"/>
  <c r="R139" i="17"/>
  <c r="V139" i="17"/>
  <c r="F141" i="17"/>
  <c r="J141" i="17"/>
  <c r="N141" i="17"/>
  <c r="R141" i="17"/>
  <c r="V141" i="17"/>
  <c r="K142" i="17"/>
  <c r="S142" i="17"/>
  <c r="G143" i="17"/>
  <c r="K143" i="17"/>
  <c r="O143" i="17"/>
  <c r="W143" i="17" s="1"/>
  <c r="S143" i="17"/>
  <c r="G144" i="17"/>
  <c r="K144" i="17"/>
  <c r="O144" i="17"/>
  <c r="W144" i="17" s="1"/>
  <c r="S144" i="17"/>
  <c r="G145" i="17"/>
  <c r="O145" i="17"/>
  <c r="W145" i="17" s="1"/>
  <c r="G146" i="17"/>
  <c r="K146" i="17"/>
  <c r="S146" i="17"/>
  <c r="R148" i="17"/>
  <c r="V148" i="17"/>
  <c r="J149" i="17"/>
  <c r="F150" i="17"/>
  <c r="J150" i="17"/>
  <c r="N150" i="17"/>
  <c r="R150" i="17"/>
  <c r="V150" i="17"/>
  <c r="J151" i="17"/>
  <c r="E154" i="17"/>
  <c r="M154" i="17"/>
  <c r="U154" i="17"/>
  <c r="E157" i="17"/>
  <c r="I157" i="17"/>
  <c r="F158" i="17"/>
  <c r="N158" i="17"/>
  <c r="V158" i="17"/>
  <c r="F159" i="17"/>
  <c r="J159" i="17"/>
  <c r="N159" i="17"/>
  <c r="R159" i="17"/>
  <c r="V159" i="17"/>
  <c r="J163" i="17"/>
  <c r="R163" i="17"/>
  <c r="J167" i="17"/>
  <c r="E169" i="17"/>
  <c r="U169" i="17"/>
  <c r="E173" i="17"/>
  <c r="U173" i="17"/>
  <c r="L185" i="17"/>
  <c r="E186" i="17"/>
  <c r="I186" i="17"/>
  <c r="V192" i="17"/>
  <c r="F194" i="17"/>
  <c r="J194" i="17"/>
  <c r="N194" i="17"/>
  <c r="R194" i="17"/>
  <c r="V194" i="17"/>
  <c r="G196" i="17"/>
  <c r="K196" i="17"/>
  <c r="O196" i="17"/>
  <c r="W196" i="17" s="1"/>
  <c r="S196" i="17"/>
  <c r="G197" i="17"/>
  <c r="K197" i="17"/>
  <c r="O197" i="17"/>
  <c r="W197" i="17" s="1"/>
  <c r="S197" i="17"/>
  <c r="K198" i="17"/>
  <c r="G203" i="17"/>
  <c r="L203" i="17"/>
  <c r="P203" i="17"/>
  <c r="T203" i="17"/>
  <c r="H206" i="17"/>
  <c r="L206" i="17"/>
  <c r="P206" i="17"/>
  <c r="T206" i="17"/>
  <c r="H207" i="17"/>
  <c r="L207" i="17"/>
  <c r="P207" i="17"/>
  <c r="T207" i="17"/>
  <c r="X207" i="17" s="1"/>
  <c r="H208" i="17"/>
  <c r="T208" i="17"/>
  <c r="X208" i="17" s="1"/>
  <c r="N209" i="17"/>
  <c r="G210" i="17"/>
  <c r="H213" i="17"/>
  <c r="L213" i="17"/>
  <c r="H214" i="17"/>
  <c r="O216" i="17"/>
  <c r="W216" i="17" s="1"/>
  <c r="S216" i="17"/>
  <c r="G217" i="17"/>
  <c r="K217" i="17"/>
  <c r="O217" i="17"/>
  <c r="W217" i="17" s="1"/>
  <c r="S217" i="17"/>
  <c r="L218" i="17"/>
  <c r="P221" i="17"/>
  <c r="H222" i="17"/>
  <c r="L222" i="17"/>
  <c r="P222" i="17"/>
  <c r="T222" i="17"/>
  <c r="L226" i="17"/>
  <c r="N233" i="17"/>
  <c r="N237" i="17"/>
  <c r="S245" i="17"/>
  <c r="S306" i="17"/>
  <c r="N298" i="17"/>
  <c r="G297" i="17"/>
  <c r="N294" i="17"/>
  <c r="G293" i="17"/>
  <c r="K290" i="17"/>
  <c r="R281" i="17"/>
  <c r="J281" i="17"/>
  <c r="I279" i="17"/>
  <c r="O273" i="17"/>
  <c r="W273" i="17" s="1"/>
  <c r="G273" i="17"/>
  <c r="V270" i="17"/>
  <c r="S266" i="17"/>
  <c r="K266" i="17"/>
  <c r="O265" i="17"/>
  <c r="W265" i="17" s="1"/>
  <c r="G265" i="17"/>
  <c r="S264" i="17"/>
  <c r="V263" i="17"/>
  <c r="N263" i="17"/>
  <c r="F263" i="17"/>
  <c r="V261" i="17"/>
  <c r="N261" i="17"/>
  <c r="F261" i="17"/>
  <c r="R258" i="17"/>
  <c r="J258" i="17"/>
  <c r="V257" i="17"/>
  <c r="N257" i="17"/>
  <c r="F257" i="17"/>
  <c r="U255" i="17"/>
  <c r="M255" i="17"/>
  <c r="E255" i="17"/>
  <c r="Q254" i="17"/>
  <c r="I254" i="17"/>
  <c r="U253" i="17"/>
  <c r="J253" i="17"/>
  <c r="O249" i="17"/>
  <c r="W249" i="17" s="1"/>
  <c r="G249" i="17"/>
  <c r="I248" i="17"/>
  <c r="U247" i="17"/>
  <c r="M64" i="17"/>
  <c r="G66" i="17"/>
  <c r="O66" i="17"/>
  <c r="W66" i="17" s="1"/>
  <c r="J70" i="17"/>
  <c r="I71" i="17"/>
  <c r="Q71" i="17"/>
  <c r="E72" i="17"/>
  <c r="J75" i="17"/>
  <c r="F78" i="17"/>
  <c r="N78" i="17"/>
  <c r="V78" i="17"/>
  <c r="U79" i="17"/>
  <c r="P84" i="17"/>
  <c r="L85" i="17"/>
  <c r="H92" i="17"/>
  <c r="O95" i="17"/>
  <c r="W95" i="17" s="1"/>
  <c r="L100" i="17"/>
  <c r="H311" i="17"/>
  <c r="J316" i="17"/>
  <c r="S318" i="17"/>
  <c r="O319" i="17"/>
  <c r="W319" i="17" s="1"/>
  <c r="L328" i="17"/>
  <c r="H329" i="17"/>
  <c r="R337" i="17"/>
  <c r="S341" i="17"/>
  <c r="T368" i="17"/>
  <c r="X368" i="17" s="1"/>
  <c r="N370" i="17"/>
  <c r="R383" i="17"/>
  <c r="J385" i="17"/>
  <c r="O388" i="17"/>
  <c r="W388" i="17" s="1"/>
  <c r="U401" i="17"/>
  <c r="N444" i="17"/>
  <c r="H422" i="17"/>
  <c r="H361" i="17"/>
  <c r="H117" i="17"/>
  <c r="S419" i="17"/>
  <c r="S480" i="17"/>
  <c r="S114" i="17"/>
  <c r="O419" i="17"/>
  <c r="W419" i="17" s="1"/>
  <c r="O480" i="17"/>
  <c r="W480" i="17" s="1"/>
  <c r="O358" i="17"/>
  <c r="W358" i="17" s="1"/>
  <c r="K419" i="17"/>
  <c r="K480" i="17"/>
  <c r="K114" i="17"/>
  <c r="G419" i="17"/>
  <c r="G480" i="17"/>
  <c r="G358" i="17"/>
  <c r="V481" i="17"/>
  <c r="V420" i="17"/>
  <c r="V115" i="17"/>
  <c r="R481" i="17"/>
  <c r="R420" i="17"/>
  <c r="R115" i="17"/>
  <c r="R359" i="17"/>
  <c r="N481" i="17"/>
  <c r="N420" i="17"/>
  <c r="N115" i="17"/>
  <c r="J481" i="17"/>
  <c r="J420" i="17"/>
  <c r="J115" i="17"/>
  <c r="J359" i="17"/>
  <c r="F481" i="17"/>
  <c r="F420" i="17"/>
  <c r="F115" i="17"/>
  <c r="U478" i="17"/>
  <c r="U356" i="17"/>
  <c r="U112" i="17"/>
  <c r="Q478" i="17"/>
  <c r="Q417" i="17"/>
  <c r="Q356" i="17"/>
  <c r="Q112" i="17"/>
  <c r="M478" i="17"/>
  <c r="M356" i="17"/>
  <c r="M417" i="17"/>
  <c r="M112" i="17"/>
  <c r="I478" i="17"/>
  <c r="I417" i="17"/>
  <c r="I356" i="17"/>
  <c r="I112" i="17"/>
  <c r="E478" i="17"/>
  <c r="E356" i="17"/>
  <c r="E112" i="17"/>
  <c r="E417" i="17"/>
  <c r="T479" i="17"/>
  <c r="X479" i="17" s="1"/>
  <c r="T357" i="17"/>
  <c r="X357" i="17" s="1"/>
  <c r="T296" i="17"/>
  <c r="X296" i="17" s="1"/>
  <c r="P479" i="17"/>
  <c r="P418" i="17"/>
  <c r="P357" i="17"/>
  <c r="P113" i="17"/>
  <c r="P296" i="17"/>
  <c r="L479" i="17"/>
  <c r="L418" i="17"/>
  <c r="L357" i="17"/>
  <c r="L296" i="17"/>
  <c r="H418" i="17"/>
  <c r="H479" i="17"/>
  <c r="H357" i="17"/>
  <c r="H113" i="17"/>
  <c r="H296" i="17"/>
  <c r="S415" i="17"/>
  <c r="S110" i="17"/>
  <c r="O415" i="17"/>
  <c r="W415" i="17" s="1"/>
  <c r="O476" i="17"/>
  <c r="W476" i="17" s="1"/>
  <c r="O354" i="17"/>
  <c r="W354" i="17" s="1"/>
  <c r="K415" i="17"/>
  <c r="K476" i="17"/>
  <c r="K110" i="17"/>
  <c r="G415" i="17"/>
  <c r="G476" i="17"/>
  <c r="G354" i="17"/>
  <c r="V477" i="17"/>
  <c r="V416" i="17"/>
  <c r="V111" i="17"/>
  <c r="R477" i="17"/>
  <c r="R416" i="17"/>
  <c r="R111" i="17"/>
  <c r="R355" i="17"/>
  <c r="N477" i="17"/>
  <c r="N416" i="17"/>
  <c r="N111" i="17"/>
  <c r="J477" i="17"/>
  <c r="J416" i="17"/>
  <c r="J111" i="17"/>
  <c r="J355" i="17"/>
  <c r="F477" i="17"/>
  <c r="F416" i="17"/>
  <c r="F111" i="17"/>
  <c r="U474" i="17"/>
  <c r="U352" i="17"/>
  <c r="U108" i="17"/>
  <c r="U413" i="17"/>
  <c r="Q474" i="17"/>
  <c r="Q413" i="17"/>
  <c r="Q352" i="17"/>
  <c r="Q108" i="17"/>
  <c r="M474" i="17"/>
  <c r="M352" i="17"/>
  <c r="M413" i="17"/>
  <c r="M108" i="17"/>
  <c r="I474" i="17"/>
  <c r="I413" i="17"/>
  <c r="I352" i="17"/>
  <c r="I108" i="17"/>
  <c r="E474" i="17"/>
  <c r="E352" i="17"/>
  <c r="E108" i="17"/>
  <c r="T475" i="17"/>
  <c r="X475" i="17" s="1"/>
  <c r="T353" i="17"/>
  <c r="X353" i="17" s="1"/>
  <c r="T414" i="17"/>
  <c r="X414" i="17" s="1"/>
  <c r="T292" i="17"/>
  <c r="X292" i="17" s="1"/>
  <c r="P475" i="17"/>
  <c r="P414" i="17"/>
  <c r="P353" i="17"/>
  <c r="P109" i="17"/>
  <c r="P292" i="17"/>
  <c r="L475" i="17"/>
  <c r="L414" i="17"/>
  <c r="L353" i="17"/>
  <c r="L292" i="17"/>
  <c r="H414" i="17"/>
  <c r="H353" i="17"/>
  <c r="H475" i="17"/>
  <c r="H109" i="17"/>
  <c r="H292" i="17"/>
  <c r="S473" i="17"/>
  <c r="S412" i="17"/>
  <c r="S351" i="17"/>
  <c r="S290" i="17"/>
  <c r="K473" i="17"/>
  <c r="K412" i="17"/>
  <c r="K107" i="17"/>
  <c r="G473" i="17"/>
  <c r="G412" i="17"/>
  <c r="G107" i="17"/>
  <c r="G351" i="17"/>
  <c r="V472" i="17"/>
  <c r="V411" i="17"/>
  <c r="V350" i="17"/>
  <c r="V106" i="17"/>
  <c r="R472" i="17"/>
  <c r="R350" i="17"/>
  <c r="R411" i="17"/>
  <c r="R106" i="17"/>
  <c r="N472" i="17"/>
  <c r="N411" i="17"/>
  <c r="N350" i="17"/>
  <c r="N106" i="17"/>
  <c r="J472" i="17"/>
  <c r="J350" i="17"/>
  <c r="J106" i="17"/>
  <c r="F472" i="17"/>
  <c r="F411" i="17"/>
  <c r="F350" i="17"/>
  <c r="F106" i="17"/>
  <c r="U410" i="17"/>
  <c r="U349" i="17"/>
  <c r="U471" i="17"/>
  <c r="U105" i="17"/>
  <c r="U288" i="17"/>
  <c r="Q471" i="17"/>
  <c r="Q349" i="17"/>
  <c r="Q288" i="17"/>
  <c r="M471" i="17"/>
  <c r="M410" i="17"/>
  <c r="M349" i="17"/>
  <c r="M105" i="17"/>
  <c r="M288" i="17"/>
  <c r="I471" i="17"/>
  <c r="I410" i="17"/>
  <c r="I349" i="17"/>
  <c r="I288" i="17"/>
  <c r="E410" i="17"/>
  <c r="E471" i="17"/>
  <c r="E349" i="17"/>
  <c r="E105" i="17"/>
  <c r="E288" i="17"/>
  <c r="T409" i="17"/>
  <c r="T470" i="17"/>
  <c r="T348" i="17"/>
  <c r="T287" i="17"/>
  <c r="P409" i="17"/>
  <c r="P470" i="17"/>
  <c r="P287" i="17"/>
  <c r="P104" i="17"/>
  <c r="L409" i="17"/>
  <c r="L470" i="17"/>
  <c r="L348" i="17"/>
  <c r="L287" i="17"/>
  <c r="H409" i="17"/>
  <c r="H287" i="17"/>
  <c r="H104" i="17"/>
  <c r="S469" i="17"/>
  <c r="S408" i="17"/>
  <c r="S103" i="17"/>
  <c r="O469" i="17"/>
  <c r="W469" i="17" s="1"/>
  <c r="O408" i="17"/>
  <c r="W408" i="17" s="1"/>
  <c r="O103" i="17"/>
  <c r="W103" i="17" s="1"/>
  <c r="O347" i="17"/>
  <c r="W347" i="17" s="1"/>
  <c r="K469" i="17"/>
  <c r="K408" i="17"/>
  <c r="K103" i="17"/>
  <c r="G469" i="17"/>
  <c r="G408" i="17"/>
  <c r="G103" i="17"/>
  <c r="G347" i="17"/>
  <c r="V468" i="17"/>
  <c r="V407" i="17"/>
  <c r="V346" i="17"/>
  <c r="V102" i="17"/>
  <c r="R468" i="17"/>
  <c r="R346" i="17"/>
  <c r="R407" i="17"/>
  <c r="R102" i="17"/>
  <c r="N468" i="17"/>
  <c r="N407" i="17"/>
  <c r="N346" i="17"/>
  <c r="N102" i="17"/>
  <c r="J468" i="17"/>
  <c r="J346" i="17"/>
  <c r="J102" i="17"/>
  <c r="J407" i="17"/>
  <c r="F468" i="17"/>
  <c r="F407" i="17"/>
  <c r="F346" i="17"/>
  <c r="F102" i="17"/>
  <c r="U406" i="17"/>
  <c r="U467" i="17"/>
  <c r="U345" i="17"/>
  <c r="U101" i="17"/>
  <c r="U284" i="17"/>
  <c r="Q467" i="17"/>
  <c r="Q345" i="17"/>
  <c r="Q406" i="17"/>
  <c r="Q284" i="17"/>
  <c r="M467" i="17"/>
  <c r="M406" i="17"/>
  <c r="M345" i="17"/>
  <c r="M101" i="17"/>
  <c r="M284" i="17"/>
  <c r="I467" i="17"/>
  <c r="I406" i="17"/>
  <c r="I345" i="17"/>
  <c r="I284" i="17"/>
  <c r="E406" i="17"/>
  <c r="E345" i="17"/>
  <c r="E101" i="17"/>
  <c r="E284" i="17"/>
  <c r="T404" i="17"/>
  <c r="T465" i="17"/>
  <c r="T282" i="17"/>
  <c r="T99" i="17"/>
  <c r="P404" i="17"/>
  <c r="P465" i="17"/>
  <c r="P343" i="17"/>
  <c r="P282" i="17"/>
  <c r="L404" i="17"/>
  <c r="L282" i="17"/>
  <c r="L465" i="17"/>
  <c r="L99" i="17"/>
  <c r="H404" i="17"/>
  <c r="H465" i="17"/>
  <c r="H343" i="17"/>
  <c r="H282" i="17"/>
  <c r="S466" i="17"/>
  <c r="S405" i="17"/>
  <c r="S100" i="17"/>
  <c r="S344" i="17"/>
  <c r="O466" i="17"/>
  <c r="W466" i="17" s="1"/>
  <c r="O405" i="17"/>
  <c r="W405" i="17" s="1"/>
  <c r="O100" i="17"/>
  <c r="W100" i="17" s="1"/>
  <c r="K466" i="17"/>
  <c r="K405" i="17"/>
  <c r="K100" i="17"/>
  <c r="K344" i="17"/>
  <c r="G466" i="17"/>
  <c r="G405" i="17"/>
  <c r="G100" i="17"/>
  <c r="V463" i="17"/>
  <c r="V341" i="17"/>
  <c r="V402" i="17"/>
  <c r="V97" i="17"/>
  <c r="R463" i="17"/>
  <c r="R402" i="17"/>
  <c r="R341" i="17"/>
  <c r="R97" i="17"/>
  <c r="N463" i="17"/>
  <c r="N402" i="17"/>
  <c r="N341" i="17"/>
  <c r="N97" i="17"/>
  <c r="J463" i="17"/>
  <c r="J402" i="17"/>
  <c r="J341" i="17"/>
  <c r="J97" i="17"/>
  <c r="F463" i="17"/>
  <c r="F402" i="17"/>
  <c r="F341" i="17"/>
  <c r="F97" i="17"/>
  <c r="U464" i="17"/>
  <c r="U403" i="17"/>
  <c r="U342" i="17"/>
  <c r="U281" i="17"/>
  <c r="Q403" i="17"/>
  <c r="Q464" i="17"/>
  <c r="Q342" i="17"/>
  <c r="Q98" i="17"/>
  <c r="Q281" i="17"/>
  <c r="M464" i="17"/>
  <c r="M342" i="17"/>
  <c r="M403" i="17"/>
  <c r="M281" i="17"/>
  <c r="I464" i="17"/>
  <c r="I403" i="17"/>
  <c r="I342" i="17"/>
  <c r="I98" i="17"/>
  <c r="I281" i="17"/>
  <c r="E464" i="17"/>
  <c r="E403" i="17"/>
  <c r="E342" i="17"/>
  <c r="E281" i="17"/>
  <c r="T462" i="17"/>
  <c r="X462" i="17" s="1"/>
  <c r="T401" i="17"/>
  <c r="X401" i="17" s="1"/>
  <c r="T340" i="17"/>
  <c r="X340" i="17" s="1"/>
  <c r="T279" i="17"/>
  <c r="X279" i="17" s="1"/>
  <c r="P462" i="17"/>
  <c r="P401" i="17"/>
  <c r="P279" i="17"/>
  <c r="P96" i="17"/>
  <c r="L462" i="17"/>
  <c r="L340" i="17"/>
  <c r="L279" i="17"/>
  <c r="H401" i="17"/>
  <c r="H340" i="17"/>
  <c r="H462" i="17"/>
  <c r="H96" i="17"/>
  <c r="H279" i="17"/>
  <c r="S460" i="17"/>
  <c r="S338" i="17"/>
  <c r="S277" i="17"/>
  <c r="O399" i="17"/>
  <c r="W399" i="17" s="1"/>
  <c r="O277" i="17"/>
  <c r="W277" i="17" s="1"/>
  <c r="O94" i="17"/>
  <c r="W94" i="17" s="1"/>
  <c r="K460" i="17"/>
  <c r="K399" i="17"/>
  <c r="K338" i="17"/>
  <c r="K277" i="17"/>
  <c r="G460" i="17"/>
  <c r="G399" i="17"/>
  <c r="G277" i="17"/>
  <c r="G94" i="17"/>
  <c r="V461" i="17"/>
  <c r="V400" i="17"/>
  <c r="V95" i="17"/>
  <c r="V339" i="17"/>
  <c r="R461" i="17"/>
  <c r="R400" i="17"/>
  <c r="R95" i="17"/>
  <c r="N461" i="17"/>
  <c r="N400" i="17"/>
  <c r="N95" i="17"/>
  <c r="N339" i="17"/>
  <c r="J461" i="17"/>
  <c r="J400" i="17"/>
  <c r="J95" i="17"/>
  <c r="F461" i="17"/>
  <c r="F400" i="17"/>
  <c r="F95" i="17"/>
  <c r="F339" i="17"/>
  <c r="U459" i="17"/>
  <c r="U398" i="17"/>
  <c r="U337" i="17"/>
  <c r="U93" i="17"/>
  <c r="Q459" i="17"/>
  <c r="Q398" i="17"/>
  <c r="Q337" i="17"/>
  <c r="Q93" i="17"/>
  <c r="M459" i="17"/>
  <c r="M398" i="17"/>
  <c r="M337" i="17"/>
  <c r="M93" i="17"/>
  <c r="I459" i="17"/>
  <c r="I398" i="17"/>
  <c r="I337" i="17"/>
  <c r="I93" i="17"/>
  <c r="E459" i="17"/>
  <c r="E398" i="17"/>
  <c r="E337" i="17"/>
  <c r="E93" i="17"/>
  <c r="T457" i="17"/>
  <c r="X457" i="17" s="1"/>
  <c r="T396" i="17"/>
  <c r="X396" i="17" s="1"/>
  <c r="T335" i="17"/>
  <c r="X335" i="17" s="1"/>
  <c r="P457" i="17"/>
  <c r="P396" i="17"/>
  <c r="P91" i="17"/>
  <c r="L457" i="17"/>
  <c r="L396" i="17"/>
  <c r="L335" i="17"/>
  <c r="H457" i="17"/>
  <c r="H396" i="17"/>
  <c r="H91" i="17"/>
  <c r="S458" i="17"/>
  <c r="S397" i="17"/>
  <c r="S336" i="17"/>
  <c r="S275" i="17"/>
  <c r="K458" i="17"/>
  <c r="K336" i="17"/>
  <c r="K92" i="17"/>
  <c r="K397" i="17"/>
  <c r="K275" i="17"/>
  <c r="G458" i="17"/>
  <c r="G397" i="17"/>
  <c r="G336" i="17"/>
  <c r="G92" i="17"/>
  <c r="V456" i="17"/>
  <c r="V395" i="17"/>
  <c r="V334" i="17"/>
  <c r="V90" i="17"/>
  <c r="V273" i="17"/>
  <c r="R456" i="17"/>
  <c r="R334" i="17"/>
  <c r="R90" i="17"/>
  <c r="R395" i="17"/>
  <c r="R273" i="17"/>
  <c r="N456" i="17"/>
  <c r="N395" i="17"/>
  <c r="N334" i="17"/>
  <c r="N90" i="17"/>
  <c r="N273" i="17"/>
  <c r="J456" i="17"/>
  <c r="J334" i="17"/>
  <c r="J90" i="17"/>
  <c r="J273" i="17"/>
  <c r="F456" i="17"/>
  <c r="F395" i="17"/>
  <c r="F334" i="17"/>
  <c r="F90" i="17"/>
  <c r="F273" i="17"/>
  <c r="U455" i="17"/>
  <c r="U333" i="17"/>
  <c r="U272" i="17"/>
  <c r="Q394" i="17"/>
  <c r="Q89" i="17"/>
  <c r="Q272" i="17"/>
  <c r="Q455" i="17"/>
  <c r="M455" i="17"/>
  <c r="M394" i="17"/>
  <c r="M333" i="17"/>
  <c r="M272" i="17"/>
  <c r="I455" i="17"/>
  <c r="I394" i="17"/>
  <c r="I89" i="17"/>
  <c r="I272" i="17"/>
  <c r="E455" i="17"/>
  <c r="E333" i="17"/>
  <c r="E272" i="17"/>
  <c r="T452" i="17"/>
  <c r="X452" i="17" s="1"/>
  <c r="T391" i="17"/>
  <c r="X391" i="17" s="1"/>
  <c r="T86" i="17"/>
  <c r="X86" i="17" s="1"/>
  <c r="P391" i="17"/>
  <c r="P330" i="17"/>
  <c r="L452" i="17"/>
  <c r="L391" i="17"/>
  <c r="L86" i="17"/>
  <c r="H391" i="17"/>
  <c r="H452" i="17"/>
  <c r="H330" i="17"/>
  <c r="S390" i="17"/>
  <c r="S329" i="17"/>
  <c r="S85" i="17"/>
  <c r="S451" i="17"/>
  <c r="O451" i="17"/>
  <c r="W451" i="17" s="1"/>
  <c r="O329" i="17"/>
  <c r="W329" i="17" s="1"/>
  <c r="O85" i="17"/>
  <c r="W85" i="17" s="1"/>
  <c r="O390" i="17"/>
  <c r="W390" i="17" s="1"/>
  <c r="K390" i="17"/>
  <c r="K329" i="17"/>
  <c r="K85" i="17"/>
  <c r="K451" i="17"/>
  <c r="G451" i="17"/>
  <c r="G329" i="17"/>
  <c r="G85" i="17"/>
  <c r="V454" i="17"/>
  <c r="V393" i="17"/>
  <c r="V332" i="17"/>
  <c r="V88" i="17"/>
  <c r="V271" i="17"/>
  <c r="R454" i="17"/>
  <c r="R393" i="17"/>
  <c r="R332" i="17"/>
  <c r="R88" i="17"/>
  <c r="N393" i="17"/>
  <c r="N332" i="17"/>
  <c r="N271" i="17"/>
  <c r="J454" i="17"/>
  <c r="J393" i="17"/>
  <c r="J332" i="17"/>
  <c r="F454" i="17"/>
  <c r="F88" i="17"/>
  <c r="F332" i="17"/>
  <c r="F393" i="17"/>
  <c r="U453" i="17"/>
  <c r="U392" i="17"/>
  <c r="U87" i="17"/>
  <c r="U270" i="17"/>
  <c r="Q453" i="17"/>
  <c r="Q87" i="17"/>
  <c r="Q392" i="17"/>
  <c r="Q331" i="17"/>
  <c r="Q270" i="17"/>
  <c r="M392" i="17"/>
  <c r="M331" i="17"/>
  <c r="M453" i="17"/>
  <c r="I453" i="17"/>
  <c r="I392" i="17"/>
  <c r="I87" i="17"/>
  <c r="I270" i="17"/>
  <c r="E453" i="17"/>
  <c r="E392" i="17"/>
  <c r="E331" i="17"/>
  <c r="E270" i="17"/>
  <c r="T443" i="17"/>
  <c r="T382" i="17"/>
  <c r="T321" i="17"/>
  <c r="T260" i="17"/>
  <c r="T77" i="17"/>
  <c r="P443" i="17"/>
  <c r="P382" i="17"/>
  <c r="P260" i="17"/>
  <c r="P77" i="17"/>
  <c r="L443" i="17"/>
  <c r="L382" i="17"/>
  <c r="L321" i="17"/>
  <c r="L260" i="17"/>
  <c r="L77" i="17"/>
  <c r="H443" i="17"/>
  <c r="H382" i="17"/>
  <c r="H260" i="17"/>
  <c r="H77" i="17"/>
  <c r="S450" i="17"/>
  <c r="S328" i="17"/>
  <c r="S84" i="17"/>
  <c r="S389" i="17"/>
  <c r="O389" i="17"/>
  <c r="W389" i="17" s="1"/>
  <c r="O328" i="17"/>
  <c r="W328" i="17" s="1"/>
  <c r="O84" i="17"/>
  <c r="W84" i="17" s="1"/>
  <c r="O450" i="17"/>
  <c r="W450" i="17" s="1"/>
  <c r="K450" i="17"/>
  <c r="K328" i="17"/>
  <c r="K84" i="17"/>
  <c r="G389" i="17"/>
  <c r="G328" i="17"/>
  <c r="G84" i="17"/>
  <c r="G450" i="17"/>
  <c r="V449" i="17"/>
  <c r="V327" i="17"/>
  <c r="V83" i="17"/>
  <c r="V266" i="17"/>
  <c r="R449" i="17"/>
  <c r="R388" i="17"/>
  <c r="R327" i="17"/>
  <c r="R83" i="17"/>
  <c r="R266" i="17"/>
  <c r="N449" i="17"/>
  <c r="N327" i="17"/>
  <c r="N83" i="17"/>
  <c r="N388" i="17"/>
  <c r="N266" i="17"/>
  <c r="J449" i="17"/>
  <c r="J388" i="17"/>
  <c r="J327" i="17"/>
  <c r="J83" i="17"/>
  <c r="J266" i="17"/>
  <c r="F449" i="17"/>
  <c r="F327" i="17"/>
  <c r="F83" i="17"/>
  <c r="F266" i="17"/>
  <c r="U446" i="17"/>
  <c r="U385" i="17"/>
  <c r="U324" i="17"/>
  <c r="U80" i="17"/>
  <c r="U263" i="17"/>
  <c r="Q446" i="17"/>
  <c r="Q324" i="17"/>
  <c r="Q263" i="17"/>
  <c r="M446" i="17"/>
  <c r="M385" i="17"/>
  <c r="M324" i="17"/>
  <c r="M263" i="17"/>
  <c r="I446" i="17"/>
  <c r="I324" i="17"/>
  <c r="I385" i="17"/>
  <c r="I80" i="17"/>
  <c r="I263" i="17"/>
  <c r="E446" i="17"/>
  <c r="E385" i="17"/>
  <c r="E324" i="17"/>
  <c r="E80" i="17"/>
  <c r="E263" i="17"/>
  <c r="T445" i="17"/>
  <c r="T384" i="17"/>
  <c r="T323" i="17"/>
  <c r="T79" i="17"/>
  <c r="T262" i="17"/>
  <c r="P445" i="17"/>
  <c r="P384" i="17"/>
  <c r="P262" i="17"/>
  <c r="L445" i="17"/>
  <c r="L384" i="17"/>
  <c r="L323" i="17"/>
  <c r="L262" i="17"/>
  <c r="H445" i="17"/>
  <c r="H384" i="17"/>
  <c r="H262" i="17"/>
  <c r="H79" i="17"/>
  <c r="S386" i="17"/>
  <c r="S325" i="17"/>
  <c r="S81" i="17"/>
  <c r="O447" i="17"/>
  <c r="W447" i="17" s="1"/>
  <c r="O325" i="17"/>
  <c r="W325" i="17" s="1"/>
  <c r="O81" i="17"/>
  <c r="W81" i="17" s="1"/>
  <c r="O386" i="17"/>
  <c r="W386" i="17" s="1"/>
  <c r="K386" i="17"/>
  <c r="K325" i="17"/>
  <c r="K81" i="17"/>
  <c r="K447" i="17"/>
  <c r="G447" i="17"/>
  <c r="G386" i="17"/>
  <c r="G81" i="17"/>
  <c r="V448" i="17"/>
  <c r="V387" i="17"/>
  <c r="V326" i="17"/>
  <c r="V82" i="17"/>
  <c r="V265" i="17"/>
  <c r="R448" i="17"/>
  <c r="R326" i="17"/>
  <c r="R82" i="17"/>
  <c r="R387" i="17"/>
  <c r="R265" i="17"/>
  <c r="N448" i="17"/>
  <c r="N387" i="17"/>
  <c r="N326" i="17"/>
  <c r="N82" i="17"/>
  <c r="N265" i="17"/>
  <c r="J448" i="17"/>
  <c r="J326" i="17"/>
  <c r="J82" i="17"/>
  <c r="J265" i="17"/>
  <c r="F448" i="17"/>
  <c r="F387" i="17"/>
  <c r="F326" i="17"/>
  <c r="F82" i="17"/>
  <c r="F265" i="17"/>
  <c r="U444" i="17"/>
  <c r="U383" i="17"/>
  <c r="U322" i="17"/>
  <c r="U78" i="17"/>
  <c r="U261" i="17"/>
  <c r="Q444" i="17"/>
  <c r="Q322" i="17"/>
  <c r="Q383" i="17"/>
  <c r="Q78" i="17"/>
  <c r="Q261" i="17"/>
  <c r="M444" i="17"/>
  <c r="M383" i="17"/>
  <c r="M322" i="17"/>
  <c r="M78" i="17"/>
  <c r="M261" i="17"/>
  <c r="I444" i="17"/>
  <c r="I322" i="17"/>
  <c r="I78" i="17"/>
  <c r="I261" i="17"/>
  <c r="E444" i="17"/>
  <c r="E383" i="17"/>
  <c r="E322" i="17"/>
  <c r="E78" i="17"/>
  <c r="E261" i="17"/>
  <c r="T435" i="17"/>
  <c r="X435" i="17" s="1"/>
  <c r="T374" i="17"/>
  <c r="X374" i="17" s="1"/>
  <c r="T252" i="17"/>
  <c r="X252" i="17" s="1"/>
  <c r="T69" i="17"/>
  <c r="X69" i="17" s="1"/>
  <c r="P435" i="17"/>
  <c r="P374" i="17"/>
  <c r="P313" i="17"/>
  <c r="P252" i="17"/>
  <c r="P69" i="17"/>
  <c r="L435" i="17"/>
  <c r="L374" i="17"/>
  <c r="L252" i="17"/>
  <c r="L69" i="17"/>
  <c r="H435" i="17"/>
  <c r="H374" i="17"/>
  <c r="H313" i="17"/>
  <c r="H252" i="17"/>
  <c r="H69" i="17"/>
  <c r="S442" i="17"/>
  <c r="S381" i="17"/>
  <c r="O381" i="17"/>
  <c r="W381" i="17" s="1"/>
  <c r="O442" i="17"/>
  <c r="W442" i="17" s="1"/>
  <c r="O320" i="17"/>
  <c r="W320" i="17" s="1"/>
  <c r="K442" i="17"/>
  <c r="K381" i="17"/>
  <c r="G381" i="17"/>
  <c r="G442" i="17"/>
  <c r="G320" i="17"/>
  <c r="V441" i="17"/>
  <c r="V319" i="17"/>
  <c r="V380" i="17"/>
  <c r="R380" i="17"/>
  <c r="R319" i="17"/>
  <c r="R441" i="17"/>
  <c r="N441" i="17"/>
  <c r="N319" i="17"/>
  <c r="J380" i="17"/>
  <c r="J319" i="17"/>
  <c r="F441" i="17"/>
  <c r="F319" i="17"/>
  <c r="F380" i="17"/>
  <c r="U377" i="17"/>
  <c r="U316" i="17"/>
  <c r="U438" i="17"/>
  <c r="Q438" i="17"/>
  <c r="Q316" i="17"/>
  <c r="Q377" i="17"/>
  <c r="M377" i="17"/>
  <c r="M316" i="17"/>
  <c r="M438" i="17"/>
  <c r="I438" i="17"/>
  <c r="I316" i="17"/>
  <c r="E377" i="17"/>
  <c r="E316" i="17"/>
  <c r="T437" i="17"/>
  <c r="X437" i="17" s="1"/>
  <c r="T315" i="17"/>
  <c r="X315" i="17" s="1"/>
  <c r="T71" i="17"/>
  <c r="X71" i="17" s="1"/>
  <c r="T254" i="17"/>
  <c r="X254" i="17" s="1"/>
  <c r="P437" i="17"/>
  <c r="P376" i="17"/>
  <c r="P315" i="17"/>
  <c r="P71" i="17"/>
  <c r="P254" i="17"/>
  <c r="L437" i="17"/>
  <c r="L315" i="17"/>
  <c r="L376" i="17"/>
  <c r="L71" i="17"/>
  <c r="L254" i="17"/>
  <c r="H437" i="17"/>
  <c r="H376" i="17"/>
  <c r="H315" i="17"/>
  <c r="H71" i="17"/>
  <c r="H254" i="17"/>
  <c r="S378" i="17"/>
  <c r="S317" i="17"/>
  <c r="O439" i="17"/>
  <c r="W439" i="17" s="1"/>
  <c r="O378" i="17"/>
  <c r="W378" i="17" s="1"/>
  <c r="K378" i="17"/>
  <c r="K439" i="17"/>
  <c r="K317" i="17"/>
  <c r="G439" i="17"/>
  <c r="G378" i="17"/>
  <c r="G256" i="17"/>
  <c r="G73" i="17"/>
  <c r="V379" i="17"/>
  <c r="V318" i="17"/>
  <c r="V440" i="17"/>
  <c r="R440" i="17"/>
  <c r="R318" i="17"/>
  <c r="N379" i="17"/>
  <c r="N318" i="17"/>
  <c r="N440" i="17"/>
  <c r="J440" i="17"/>
  <c r="J318" i="17"/>
  <c r="J379" i="17"/>
  <c r="F379" i="17"/>
  <c r="F318" i="17"/>
  <c r="F440" i="17"/>
  <c r="U375" i="17"/>
  <c r="U314" i="17"/>
  <c r="U436" i="17"/>
  <c r="M436" i="17"/>
  <c r="M314" i="17"/>
  <c r="M375" i="17"/>
  <c r="M70" i="17"/>
  <c r="M253" i="17"/>
  <c r="I436" i="17"/>
  <c r="I375" i="17"/>
  <c r="I314" i="17"/>
  <c r="I70" i="17"/>
  <c r="I253" i="17"/>
  <c r="E436" i="17"/>
  <c r="E314" i="17"/>
  <c r="E70" i="17"/>
  <c r="E253" i="17"/>
  <c r="T434" i="17"/>
  <c r="T373" i="17"/>
  <c r="T312" i="17"/>
  <c r="T251" i="17"/>
  <c r="T68" i="17"/>
  <c r="P434" i="17"/>
  <c r="P373" i="17"/>
  <c r="P251" i="17"/>
  <c r="P68" i="17"/>
  <c r="L434" i="17"/>
  <c r="L373" i="17"/>
  <c r="L312" i="17"/>
  <c r="L251" i="17"/>
  <c r="L68" i="17"/>
  <c r="H434" i="17"/>
  <c r="H373" i="17"/>
  <c r="H312" i="17"/>
  <c r="H251" i="17"/>
  <c r="H68" i="17"/>
  <c r="S433" i="17"/>
  <c r="S372" i="17"/>
  <c r="O433" i="17"/>
  <c r="W433" i="17" s="1"/>
  <c r="O311" i="17"/>
  <c r="W311" i="17" s="1"/>
  <c r="O250" i="17"/>
  <c r="W250" i="17" s="1"/>
  <c r="O67" i="17"/>
  <c r="W67" i="17" s="1"/>
  <c r="K433" i="17"/>
  <c r="K372" i="17"/>
  <c r="K311" i="17"/>
  <c r="K250" i="17"/>
  <c r="K67" i="17"/>
  <c r="G433" i="17"/>
  <c r="G311" i="17"/>
  <c r="G67" i="17"/>
  <c r="G250" i="17"/>
  <c r="V432" i="17"/>
  <c r="V371" i="17"/>
  <c r="V310" i="17"/>
  <c r="V249" i="17"/>
  <c r="V66" i="17"/>
  <c r="R432" i="17"/>
  <c r="R310" i="17"/>
  <c r="R249" i="17"/>
  <c r="R66" i="17"/>
  <c r="N432" i="17"/>
  <c r="N371" i="17"/>
  <c r="N310" i="17"/>
  <c r="N66" i="17"/>
  <c r="N249" i="17"/>
  <c r="J310" i="17"/>
  <c r="J432" i="17"/>
  <c r="J66" i="17"/>
  <c r="J249" i="17"/>
  <c r="F432" i="17"/>
  <c r="F371" i="17"/>
  <c r="F310" i="17"/>
  <c r="F66" i="17"/>
  <c r="F249" i="17"/>
  <c r="U431" i="17"/>
  <c r="U309" i="17"/>
  <c r="U248" i="17"/>
  <c r="U65" i="17"/>
  <c r="Q431" i="17"/>
  <c r="Q370" i="17"/>
  <c r="Q309" i="17"/>
  <c r="Q248" i="17"/>
  <c r="Q65" i="17"/>
  <c r="M431" i="17"/>
  <c r="M309" i="17"/>
  <c r="M370" i="17"/>
  <c r="M65" i="17"/>
  <c r="M248" i="17"/>
  <c r="I370" i="17"/>
  <c r="I309" i="17"/>
  <c r="I65" i="17"/>
  <c r="E431" i="17"/>
  <c r="E309" i="17"/>
  <c r="E65" i="17"/>
  <c r="E370" i="17"/>
  <c r="T430" i="17"/>
  <c r="X430" i="17" s="1"/>
  <c r="T369" i="17"/>
  <c r="X369" i="17" s="1"/>
  <c r="T308" i="17"/>
  <c r="X308" i="17" s="1"/>
  <c r="T64" i="17"/>
  <c r="X64" i="17" s="1"/>
  <c r="T247" i="17"/>
  <c r="X247" i="17" s="1"/>
  <c r="P430" i="17"/>
  <c r="P308" i="17"/>
  <c r="P369" i="17"/>
  <c r="L369" i="17"/>
  <c r="L308" i="17"/>
  <c r="L64" i="17"/>
  <c r="L430" i="17"/>
  <c r="H430" i="17"/>
  <c r="H308" i="17"/>
  <c r="H369" i="17"/>
  <c r="S429" i="17"/>
  <c r="S307" i="17"/>
  <c r="S368" i="17"/>
  <c r="S63" i="17"/>
  <c r="O368" i="17"/>
  <c r="W368" i="17" s="1"/>
  <c r="O307" i="17"/>
  <c r="W307" i="17" s="1"/>
  <c r="K429" i="17"/>
  <c r="K307" i="17"/>
  <c r="K368" i="17"/>
  <c r="G368" i="17"/>
  <c r="G429" i="17"/>
  <c r="G246" i="17"/>
  <c r="G307" i="17"/>
  <c r="V367" i="17"/>
  <c r="V428" i="17"/>
  <c r="V123" i="17"/>
  <c r="R489" i="17"/>
  <c r="R428" i="17"/>
  <c r="R367" i="17"/>
  <c r="R123" i="17"/>
  <c r="N489" i="17"/>
  <c r="N428" i="17"/>
  <c r="N367" i="17"/>
  <c r="J62" i="17"/>
  <c r="J489" i="17"/>
  <c r="J428" i="17"/>
  <c r="J367" i="17"/>
  <c r="J123" i="17"/>
  <c r="F489" i="17"/>
  <c r="F428" i="17"/>
  <c r="F367" i="17"/>
  <c r="G53" i="17"/>
  <c r="G49" i="17"/>
  <c r="G46" i="17"/>
  <c r="G42" i="17"/>
  <c r="G39" i="17"/>
  <c r="H35" i="17"/>
  <c r="J32" i="17"/>
  <c r="F32" i="17"/>
  <c r="H30" i="17"/>
  <c r="G29" i="17"/>
  <c r="I28" i="17"/>
  <c r="E28" i="17"/>
  <c r="F27" i="17"/>
  <c r="I16" i="17"/>
  <c r="E16" i="17"/>
  <c r="G23" i="17"/>
  <c r="I18" i="17"/>
  <c r="E18" i="17"/>
  <c r="J17" i="17"/>
  <c r="F17" i="17"/>
  <c r="H8" i="17"/>
  <c r="J11" i="17"/>
  <c r="F11" i="17"/>
  <c r="H10" i="17"/>
  <c r="G13" i="17"/>
  <c r="I9" i="17"/>
  <c r="E9" i="17"/>
  <c r="G6" i="17"/>
  <c r="I4" i="17"/>
  <c r="E4" i="17"/>
  <c r="G2" i="17"/>
  <c r="M51" i="17"/>
  <c r="M47" i="17"/>
  <c r="M44" i="17"/>
  <c r="M40" i="17"/>
  <c r="M37" i="17"/>
  <c r="M35" i="17"/>
  <c r="M32" i="17"/>
  <c r="M30" i="17"/>
  <c r="M28" i="17"/>
  <c r="M25" i="17"/>
  <c r="K23" i="17"/>
  <c r="K22" i="17"/>
  <c r="K20" i="17"/>
  <c r="K21" i="17"/>
  <c r="K15" i="17"/>
  <c r="K14" i="17"/>
  <c r="K12" i="17"/>
  <c r="K13" i="17"/>
  <c r="N5" i="17"/>
  <c r="N4" i="17"/>
  <c r="S62" i="17"/>
  <c r="T39" i="17"/>
  <c r="P39" i="17"/>
  <c r="V37" i="17"/>
  <c r="R37" i="17"/>
  <c r="T33" i="17"/>
  <c r="X33" i="17" s="1"/>
  <c r="P33" i="17"/>
  <c r="V32" i="17"/>
  <c r="R32" i="17"/>
  <c r="T31" i="17"/>
  <c r="X31" i="17" s="1"/>
  <c r="S29" i="17"/>
  <c r="O29" i="17"/>
  <c r="W29" i="17" s="1"/>
  <c r="U25" i="17"/>
  <c r="Q25" i="17"/>
  <c r="U26" i="17"/>
  <c r="Q26" i="17"/>
  <c r="T16" i="17"/>
  <c r="P16" i="17"/>
  <c r="V22" i="17"/>
  <c r="R22" i="17"/>
  <c r="T18" i="17"/>
  <c r="P18" i="17"/>
  <c r="V21" i="17"/>
  <c r="R21" i="17"/>
  <c r="T8" i="17"/>
  <c r="X8" i="17" s="1"/>
  <c r="P8" i="17"/>
  <c r="V14" i="17"/>
  <c r="R14" i="17"/>
  <c r="T10" i="17"/>
  <c r="X10" i="17" s="1"/>
  <c r="P10" i="17"/>
  <c r="V13" i="17"/>
  <c r="R13" i="17"/>
  <c r="S6" i="17"/>
  <c r="S5" i="17"/>
  <c r="S2" i="17"/>
  <c r="G124" i="17"/>
  <c r="L124" i="17"/>
  <c r="E125" i="17"/>
  <c r="I125" i="17"/>
  <c r="M125" i="17"/>
  <c r="Q125" i="17"/>
  <c r="U125" i="17"/>
  <c r="E126" i="17"/>
  <c r="I126" i="17"/>
  <c r="N126" i="17"/>
  <c r="G127" i="17"/>
  <c r="K127" i="17"/>
  <c r="O127" i="17"/>
  <c r="W127" i="17" s="1"/>
  <c r="H128" i="17"/>
  <c r="V131" i="17"/>
  <c r="F133" i="17"/>
  <c r="J133" i="17"/>
  <c r="N133" i="17"/>
  <c r="R133" i="17"/>
  <c r="V133" i="17"/>
  <c r="K134" i="17"/>
  <c r="O134" i="17"/>
  <c r="W134" i="17" s="1"/>
  <c r="S134" i="17"/>
  <c r="G135" i="17"/>
  <c r="K135" i="17"/>
  <c r="O135" i="17"/>
  <c r="W135" i="17" s="1"/>
  <c r="S135" i="17"/>
  <c r="G136" i="17"/>
  <c r="K136" i="17"/>
  <c r="O136" i="17"/>
  <c r="W136" i="17" s="1"/>
  <c r="S136" i="17"/>
  <c r="G137" i="17"/>
  <c r="K137" i="17"/>
  <c r="O137" i="17"/>
  <c r="W137" i="17" s="1"/>
  <c r="S137" i="17"/>
  <c r="G142" i="17"/>
  <c r="L142" i="17"/>
  <c r="P142" i="17"/>
  <c r="T142" i="17"/>
  <c r="H145" i="17"/>
  <c r="L145" i="17"/>
  <c r="P145" i="17"/>
  <c r="T145" i="17"/>
  <c r="H146" i="17"/>
  <c r="L146" i="17"/>
  <c r="P146" i="17"/>
  <c r="T146" i="17"/>
  <c r="X146" i="17" s="1"/>
  <c r="H147" i="17"/>
  <c r="L147" i="17"/>
  <c r="P147" i="17"/>
  <c r="T147" i="17"/>
  <c r="X147" i="17" s="1"/>
  <c r="M148" i="17"/>
  <c r="G149" i="17"/>
  <c r="G151" i="17"/>
  <c r="K151" i="17"/>
  <c r="O151" i="17"/>
  <c r="W151" i="17" s="1"/>
  <c r="S151" i="17"/>
  <c r="G153" i="17"/>
  <c r="L153" i="17"/>
  <c r="F154" i="17"/>
  <c r="J154" i="17"/>
  <c r="N154" i="17"/>
  <c r="R154" i="17"/>
  <c r="V154" i="17"/>
  <c r="F156" i="17"/>
  <c r="J156" i="17"/>
  <c r="N156" i="17"/>
  <c r="R156" i="17"/>
  <c r="V156" i="17"/>
  <c r="G158" i="17"/>
  <c r="K158" i="17"/>
  <c r="O158" i="17"/>
  <c r="W158" i="17" s="1"/>
  <c r="S158" i="17"/>
  <c r="G161" i="17"/>
  <c r="K161" i="17"/>
  <c r="O161" i="17"/>
  <c r="W161" i="17" s="1"/>
  <c r="S161" i="17"/>
  <c r="G164" i="17"/>
  <c r="K164" i="17"/>
  <c r="O164" i="17"/>
  <c r="W164" i="17" s="1"/>
  <c r="S164" i="17"/>
  <c r="G168" i="17"/>
  <c r="K168" i="17"/>
  <c r="F172" i="17"/>
  <c r="J172" i="17"/>
  <c r="N172" i="17"/>
  <c r="R172" i="17"/>
  <c r="V172" i="17"/>
  <c r="F176" i="17"/>
  <c r="J176" i="17"/>
  <c r="N176" i="17"/>
  <c r="R176" i="17"/>
  <c r="V176" i="17"/>
  <c r="S184" i="17"/>
  <c r="H185" i="17"/>
  <c r="T186" i="17"/>
  <c r="X186" i="17" s="1"/>
  <c r="M187" i="17"/>
  <c r="R187" i="17"/>
  <c r="V187" i="17"/>
  <c r="F188" i="17"/>
  <c r="J188" i="17"/>
  <c r="N188" i="17"/>
  <c r="S188" i="17"/>
  <c r="G189" i="17"/>
  <c r="L189" i="17"/>
  <c r="P189" i="17"/>
  <c r="T189" i="17"/>
  <c r="H190" i="17"/>
  <c r="L190" i="17"/>
  <c r="P190" i="17"/>
  <c r="T190" i="17"/>
  <c r="H191" i="17"/>
  <c r="L191" i="17"/>
  <c r="P191" i="17"/>
  <c r="T191" i="17"/>
  <c r="X191" i="17" s="1"/>
  <c r="G195" i="17"/>
  <c r="L195" i="17"/>
  <c r="P195" i="17"/>
  <c r="T195" i="17"/>
  <c r="X195" i="17" s="1"/>
  <c r="H198" i="17"/>
  <c r="L198" i="17"/>
  <c r="P198" i="17"/>
  <c r="T198" i="17"/>
  <c r="X198" i="17" s="1"/>
  <c r="H199" i="17"/>
  <c r="L199" i="17"/>
  <c r="P199" i="17"/>
  <c r="T199" i="17"/>
  <c r="H201" i="17"/>
  <c r="L201" i="17"/>
  <c r="P201" i="17"/>
  <c r="T201" i="17"/>
  <c r="H203" i="17"/>
  <c r="E208" i="17"/>
  <c r="I208" i="17"/>
  <c r="M208" i="17"/>
  <c r="Q208" i="17"/>
  <c r="U208" i="17"/>
  <c r="E209" i="17"/>
  <c r="I209" i="17"/>
  <c r="N210" i="17"/>
  <c r="E211" i="17"/>
  <c r="I211" i="17"/>
  <c r="M211" i="17"/>
  <c r="Q211" i="17"/>
  <c r="U211" i="17"/>
  <c r="E213" i="17"/>
  <c r="I213" i="17"/>
  <c r="M213" i="17"/>
  <c r="Q213" i="17"/>
  <c r="U213" i="17"/>
  <c r="T214" i="17"/>
  <c r="X214" i="17" s="1"/>
  <c r="H216" i="17"/>
  <c r="L216" i="17"/>
  <c r="P216" i="17"/>
  <c r="T216" i="17"/>
  <c r="X216" i="17" s="1"/>
  <c r="H218" i="17"/>
  <c r="M218" i="17"/>
  <c r="Q218" i="17"/>
  <c r="U218" i="17"/>
  <c r="E220" i="17"/>
  <c r="I220" i="17"/>
  <c r="M220" i="17"/>
  <c r="Q220" i="17"/>
  <c r="U220" i="17"/>
  <c r="E223" i="17"/>
  <c r="I223" i="17"/>
  <c r="M223" i="17"/>
  <c r="Q223" i="17"/>
  <c r="U223" i="17"/>
  <c r="E227" i="17"/>
  <c r="I227" i="17"/>
  <c r="M227" i="17"/>
  <c r="Q227" i="17"/>
  <c r="U227" i="17"/>
  <c r="G232" i="17"/>
  <c r="K232" i="17"/>
  <c r="O232" i="17"/>
  <c r="W232" i="17" s="1"/>
  <c r="S232" i="17"/>
  <c r="G236" i="17"/>
  <c r="K236" i="17"/>
  <c r="O236" i="17"/>
  <c r="W236" i="17" s="1"/>
  <c r="S236" i="17"/>
  <c r="F245" i="17"/>
  <c r="J245" i="17"/>
  <c r="N245" i="17"/>
  <c r="V306" i="17"/>
  <c r="R306" i="17"/>
  <c r="R298" i="17"/>
  <c r="K297" i="17"/>
  <c r="I295" i="17"/>
  <c r="R294" i="17"/>
  <c r="K293" i="17"/>
  <c r="I291" i="17"/>
  <c r="N289" i="17"/>
  <c r="S286" i="17"/>
  <c r="K286" i="17"/>
  <c r="O283" i="17"/>
  <c r="W283" i="17" s="1"/>
  <c r="G283" i="17"/>
  <c r="S280" i="17"/>
  <c r="K280" i="17"/>
  <c r="R278" i="17"/>
  <c r="J278" i="17"/>
  <c r="R276" i="17"/>
  <c r="J276" i="17"/>
  <c r="P274" i="17"/>
  <c r="H274" i="17"/>
  <c r="R271" i="17"/>
  <c r="G271" i="17"/>
  <c r="T269" i="17"/>
  <c r="X269" i="17" s="1"/>
  <c r="L269" i="17"/>
  <c r="P268" i="17"/>
  <c r="H268" i="17"/>
  <c r="T267" i="17"/>
  <c r="L267" i="17"/>
  <c r="P264" i="17"/>
  <c r="G264" i="17"/>
  <c r="S259" i="17"/>
  <c r="K259" i="17"/>
  <c r="O258" i="17"/>
  <c r="W258" i="17" s="1"/>
  <c r="G258" i="17"/>
  <c r="S257" i="17"/>
  <c r="K257" i="17"/>
  <c r="O256" i="17"/>
  <c r="W256" i="17" s="1"/>
  <c r="R255" i="17"/>
  <c r="J255" i="17"/>
  <c r="S250" i="17"/>
  <c r="F248" i="17"/>
  <c r="H247" i="17"/>
  <c r="T246" i="17"/>
  <c r="X246" i="17" s="1"/>
  <c r="K246" i="17"/>
  <c r="G63" i="17"/>
  <c r="E64" i="17"/>
  <c r="V70" i="17"/>
  <c r="F72" i="17"/>
  <c r="N72" i="17"/>
  <c r="V72" i="17"/>
  <c r="K73" i="17"/>
  <c r="S73" i="17"/>
  <c r="G74" i="17"/>
  <c r="O74" i="17"/>
  <c r="W74" i="17" s="1"/>
  <c r="K75" i="17"/>
  <c r="S75" i="17"/>
  <c r="G76" i="17"/>
  <c r="O76" i="17"/>
  <c r="W76" i="17" s="1"/>
  <c r="L79" i="17"/>
  <c r="M80" i="17"/>
  <c r="P81" i="17"/>
  <c r="I86" i="17"/>
  <c r="E87" i="17"/>
  <c r="E89" i="17"/>
  <c r="U89" i="17"/>
  <c r="M91" i="17"/>
  <c r="T94" i="17"/>
  <c r="X94" i="17" s="1"/>
  <c r="M96" i="17"/>
  <c r="E98" i="17"/>
  <c r="U98" i="17"/>
  <c r="I101" i="17"/>
  <c r="I105" i="17"/>
  <c r="S107" i="17"/>
  <c r="L109" i="17"/>
  <c r="L113" i="17"/>
  <c r="G123" i="17"/>
  <c r="T313" i="17"/>
  <c r="X313" i="17" s="1"/>
  <c r="G317" i="17"/>
  <c r="L320" i="17"/>
  <c r="H321" i="17"/>
  <c r="P323" i="17"/>
  <c r="H325" i="17"/>
  <c r="E330" i="17"/>
  <c r="U330" i="17"/>
  <c r="U331" i="17"/>
  <c r="Q333" i="17"/>
  <c r="I335" i="17"/>
  <c r="O338" i="17"/>
  <c r="W338" i="17" s="1"/>
  <c r="K339" i="17"/>
  <c r="L343" i="17"/>
  <c r="H344" i="17"/>
  <c r="H348" i="17"/>
  <c r="S354" i="17"/>
  <c r="S358" i="17"/>
  <c r="U370" i="17"/>
  <c r="O372" i="17"/>
  <c r="W372" i="17" s="1"/>
  <c r="I374" i="17"/>
  <c r="M382" i="17"/>
  <c r="E384" i="17"/>
  <c r="Q385" i="17"/>
  <c r="J387" i="17"/>
  <c r="V388" i="17"/>
  <c r="F392" i="17"/>
  <c r="E394" i="17"/>
  <c r="O400" i="17"/>
  <c r="W400" i="17" s="1"/>
  <c r="J411" i="17"/>
  <c r="U417" i="17"/>
  <c r="F438" i="17"/>
  <c r="K441" i="17"/>
  <c r="T447" i="17"/>
  <c r="N454" i="17"/>
  <c r="P460" i="17"/>
  <c r="E467" i="17"/>
  <c r="P6" i="17"/>
  <c r="P311" i="17"/>
  <c r="P372" i="17"/>
  <c r="P433" i="17"/>
  <c r="P128" i="17"/>
  <c r="P250" i="17"/>
  <c r="P188" i="17"/>
  <c r="P249" i="17"/>
  <c r="P371" i="17"/>
  <c r="P127" i="17"/>
  <c r="P66" i="17"/>
  <c r="P432" i="17"/>
  <c r="P431" i="17"/>
  <c r="P4" i="17"/>
  <c r="P126" i="17"/>
  <c r="P187" i="17"/>
  <c r="P186" i="17"/>
  <c r="P64" i="17"/>
  <c r="P3" i="17"/>
  <c r="P247" i="17"/>
  <c r="P2" i="17"/>
  <c r="P368" i="17"/>
  <c r="P185" i="17"/>
  <c r="P246" i="17"/>
  <c r="P124" i="17"/>
  <c r="P63" i="17"/>
  <c r="P307" i="17"/>
  <c r="N314" i="17"/>
  <c r="N9" i="17"/>
  <c r="N131" i="17"/>
  <c r="N192" i="17"/>
  <c r="N253" i="17"/>
  <c r="N70" i="17"/>
  <c r="N436" i="17"/>
  <c r="Q9" i="17"/>
  <c r="Q436" i="17"/>
  <c r="Q375" i="17"/>
  <c r="R192" i="17"/>
  <c r="R253" i="17"/>
  <c r="R375" i="17"/>
  <c r="R436" i="17"/>
  <c r="R70" i="17"/>
  <c r="R314" i="17"/>
  <c r="R9" i="17"/>
  <c r="Q192" i="17"/>
  <c r="Q253" i="17"/>
  <c r="Q131" i="17"/>
  <c r="Q70" i="17"/>
  <c r="S210" i="17"/>
  <c r="T27" i="17"/>
  <c r="X27" i="17" s="1"/>
  <c r="T149" i="17"/>
  <c r="X149" i="17" s="1"/>
  <c r="T210" i="17"/>
  <c r="X210" i="17" s="1"/>
  <c r="S88" i="17"/>
  <c r="T454" i="17"/>
  <c r="X454" i="17" s="1"/>
  <c r="S27" i="17"/>
  <c r="T271" i="17"/>
  <c r="X271" i="17" s="1"/>
  <c r="S149" i="17"/>
  <c r="S454" i="17"/>
  <c r="S271" i="17"/>
  <c r="S332" i="17"/>
  <c r="P454" i="17"/>
  <c r="O332" i="17"/>
  <c r="W332" i="17" s="1"/>
  <c r="O270" i="17"/>
  <c r="W270" i="17" s="1"/>
  <c r="O87" i="17"/>
  <c r="W87" i="17" s="1"/>
  <c r="P271" i="17"/>
  <c r="P88" i="17"/>
  <c r="P332" i="17"/>
  <c r="O27" i="17"/>
  <c r="W27" i="17" s="1"/>
  <c r="O149" i="17"/>
  <c r="W149" i="17" s="1"/>
  <c r="O271" i="17"/>
  <c r="W271" i="17" s="1"/>
  <c r="O210" i="17"/>
  <c r="W210" i="17" s="1"/>
  <c r="P87" i="17"/>
  <c r="P331" i="17"/>
  <c r="P209" i="17"/>
  <c r="P26" i="17"/>
  <c r="P148" i="17"/>
  <c r="P270" i="17"/>
  <c r="P392" i="17"/>
  <c r="O26" i="17"/>
  <c r="W26" i="17" s="1"/>
  <c r="O148" i="17"/>
  <c r="W148" i="17" s="1"/>
  <c r="O331" i="17"/>
  <c r="W331" i="17" s="1"/>
  <c r="K454" i="17"/>
  <c r="K149" i="17"/>
  <c r="K393" i="17"/>
  <c r="K209" i="17"/>
  <c r="K453" i="17"/>
  <c r="K26" i="17"/>
  <c r="K392" i="17"/>
  <c r="J210" i="17"/>
  <c r="J27" i="17"/>
  <c r="J88" i="17"/>
  <c r="J209" i="17"/>
  <c r="J26" i="17"/>
  <c r="J331" i="17"/>
  <c r="J392" i="17"/>
  <c r="K271" i="17"/>
  <c r="K88" i="17"/>
  <c r="K332" i="17"/>
  <c r="K27" i="17"/>
  <c r="K87" i="17"/>
  <c r="K148" i="17"/>
  <c r="K331" i="17"/>
  <c r="J303" i="17"/>
  <c r="J486" i="17"/>
  <c r="J425" i="17"/>
  <c r="J120" i="17"/>
  <c r="J364" i="17"/>
  <c r="J59" i="17"/>
  <c r="J181" i="17"/>
  <c r="J96" i="17"/>
  <c r="J340" i="17"/>
  <c r="J279" i="17"/>
  <c r="J401" i="17"/>
  <c r="J35" i="17"/>
  <c r="J462" i="17"/>
  <c r="J157" i="17"/>
  <c r="J153" i="17"/>
  <c r="J458" i="17"/>
  <c r="J397" i="17"/>
  <c r="J275" i="17"/>
  <c r="J92" i="17"/>
  <c r="J336" i="17"/>
  <c r="J31" i="17"/>
  <c r="J447" i="17"/>
  <c r="J20" i="17"/>
  <c r="J81" i="17"/>
  <c r="J203" i="17"/>
  <c r="J142" i="17"/>
  <c r="J325" i="17"/>
  <c r="J386" i="17"/>
  <c r="J134" i="17"/>
  <c r="J317" i="17"/>
  <c r="J439" i="17"/>
  <c r="J12" i="17"/>
  <c r="J195" i="17"/>
  <c r="J256" i="17"/>
  <c r="J73" i="17"/>
  <c r="J129" i="17"/>
  <c r="J7" i="17"/>
  <c r="J312" i="17"/>
  <c r="J128" i="17"/>
  <c r="J433" i="17"/>
  <c r="J6" i="17"/>
  <c r="J67" i="17"/>
  <c r="J311" i="17"/>
  <c r="J372" i="17"/>
  <c r="J189" i="17"/>
  <c r="J5" i="17"/>
  <c r="J431" i="17"/>
  <c r="J126" i="17"/>
  <c r="J187" i="17"/>
  <c r="J248" i="17"/>
  <c r="J65" i="17"/>
  <c r="J370" i="17"/>
  <c r="J4" i="17"/>
  <c r="J186" i="17"/>
  <c r="J247" i="17"/>
  <c r="J369" i="17"/>
  <c r="J308" i="17"/>
  <c r="J3" i="17"/>
  <c r="J185" i="17"/>
  <c r="J2" i="17"/>
  <c r="J124" i="17"/>
  <c r="J246" i="17"/>
  <c r="J63" i="17"/>
  <c r="J307" i="17"/>
  <c r="J368" i="17"/>
  <c r="O31" i="17"/>
  <c r="W31" i="17" s="1"/>
  <c r="O458" i="17"/>
  <c r="W458" i="17" s="1"/>
  <c r="O92" i="17"/>
  <c r="W92" i="17" s="1"/>
  <c r="P31" i="17"/>
  <c r="P153" i="17"/>
  <c r="P214" i="17"/>
  <c r="O153" i="17"/>
  <c r="W153" i="17" s="1"/>
  <c r="O214" i="17"/>
  <c r="W214" i="17" s="1"/>
  <c r="O275" i="17"/>
  <c r="W275" i="17" s="1"/>
  <c r="O336" i="17"/>
  <c r="W336" i="17" s="1"/>
  <c r="O168" i="17"/>
  <c r="W168" i="17" s="1"/>
  <c r="O107" i="17"/>
  <c r="W107" i="17" s="1"/>
  <c r="O290" i="17"/>
  <c r="W290" i="17" s="1"/>
  <c r="O351" i="17"/>
  <c r="W351" i="17" s="1"/>
  <c r="O412" i="17"/>
  <c r="W412" i="17" s="1"/>
  <c r="P473" i="17"/>
  <c r="P351" i="17"/>
  <c r="P107" i="17"/>
  <c r="P290" i="17"/>
  <c r="P46" i="17"/>
  <c r="P168" i="17"/>
  <c r="P229" i="17"/>
  <c r="Y234" i="17" l="1"/>
  <c r="Y119" i="17"/>
  <c r="Y353" i="17"/>
  <c r="Y355" i="17"/>
  <c r="Y41" i="17"/>
  <c r="Y50" i="17"/>
  <c r="Y287" i="17"/>
  <c r="Y155" i="17"/>
  <c r="Y77" i="17"/>
  <c r="Y203" i="17"/>
  <c r="Y43" i="17"/>
  <c r="Y219" i="17"/>
  <c r="Y6" i="17"/>
  <c r="Y260" i="17"/>
  <c r="Y113" i="17"/>
  <c r="Y214" i="17"/>
  <c r="Y124" i="17"/>
  <c r="Y404" i="17"/>
  <c r="Y104" i="17"/>
  <c r="Y38" i="17"/>
  <c r="Y447" i="17"/>
  <c r="Y389" i="17"/>
  <c r="Y97" i="17"/>
  <c r="Y40" i="17"/>
  <c r="Y449" i="17"/>
  <c r="Y427" i="17"/>
  <c r="Y202" i="17"/>
  <c r="Y384" i="17"/>
  <c r="Y45" i="17"/>
  <c r="Y177" i="17"/>
  <c r="Y57" i="17"/>
  <c r="Y143" i="17"/>
  <c r="Y17" i="17"/>
  <c r="Y34" i="17"/>
  <c r="Y264" i="17"/>
  <c r="Y282" i="17"/>
  <c r="Y336" i="17"/>
  <c r="Y49" i="17"/>
  <c r="Y363" i="17"/>
  <c r="Y457" i="17"/>
  <c r="Y216" i="17"/>
  <c r="Y145" i="17"/>
  <c r="Y265" i="17"/>
  <c r="Y343" i="17"/>
  <c r="Y470" i="17"/>
  <c r="Y158" i="17"/>
  <c r="Y328" i="17"/>
  <c r="Y44" i="17"/>
  <c r="Y244" i="17"/>
  <c r="Y463" i="17"/>
  <c r="Y386" i="17"/>
  <c r="Y19" i="17"/>
  <c r="Y161" i="17"/>
  <c r="Y18" i="17"/>
  <c r="Y169" i="17"/>
  <c r="Y200" i="17"/>
  <c r="Y215" i="17"/>
  <c r="Y201" i="17"/>
  <c r="Y382" i="17"/>
  <c r="Y30" i="17"/>
  <c r="Y61" i="17"/>
  <c r="Y205" i="17"/>
  <c r="Y276" i="17"/>
  <c r="Y163" i="17"/>
  <c r="Y321" i="17"/>
  <c r="Y16" i="17"/>
  <c r="Y280" i="17"/>
  <c r="Y224" i="17"/>
  <c r="Y46" i="17"/>
  <c r="Y450" i="17"/>
  <c r="Y58" i="17"/>
  <c r="Y261" i="17"/>
  <c r="Y337" i="17"/>
  <c r="Y51" i="17"/>
  <c r="Y310" i="17"/>
  <c r="Y323" i="17"/>
  <c r="Y283" i="17"/>
  <c r="Y289" i="17"/>
  <c r="Y238" i="17"/>
  <c r="Y230" i="17"/>
  <c r="Y326" i="17"/>
  <c r="Y106" i="17"/>
  <c r="Y115" i="17"/>
  <c r="Y300" i="17"/>
  <c r="Y139" i="17"/>
  <c r="Y322" i="17"/>
  <c r="Y398" i="17"/>
  <c r="Y459" i="17"/>
  <c r="Y165" i="17"/>
  <c r="Y24" i="17"/>
  <c r="Y160" i="17"/>
  <c r="Y140" i="17"/>
  <c r="Y20" i="17"/>
  <c r="Y48" i="17"/>
  <c r="Y52" i="17"/>
  <c r="Y199" i="17"/>
  <c r="Y142" i="17"/>
  <c r="Y466" i="17"/>
  <c r="Y154" i="17"/>
  <c r="Y21" i="17"/>
  <c r="Y448" i="17"/>
  <c r="Y83" i="17"/>
  <c r="Y29" i="17"/>
  <c r="Y341" i="17"/>
  <c r="Y346" i="17"/>
  <c r="Y407" i="17"/>
  <c r="Y472" i="17"/>
  <c r="Y93" i="17"/>
  <c r="Y162" i="17"/>
  <c r="Y383" i="17"/>
  <c r="Y263" i="17"/>
  <c r="Y446" i="17"/>
  <c r="Y47" i="17"/>
  <c r="Y295" i="17"/>
  <c r="Y53" i="17"/>
  <c r="Y7" i="17"/>
  <c r="Y86" i="17"/>
  <c r="Y348" i="17"/>
  <c r="Y36" i="17"/>
  <c r="Y79" i="17"/>
  <c r="Y325" i="17"/>
  <c r="Y235" i="17"/>
  <c r="Y23" i="17"/>
  <c r="Y324" i="17"/>
  <c r="Y302" i="17"/>
  <c r="Y63" i="17"/>
  <c r="Y262" i="17"/>
  <c r="Y401" i="17"/>
  <c r="Y82" i="17"/>
  <c r="Y156" i="17"/>
  <c r="Y32" i="17"/>
  <c r="Y327" i="17"/>
  <c r="Y388" i="17"/>
  <c r="Y402" i="17"/>
  <c r="Y102" i="17"/>
  <c r="Y228" i="17"/>
  <c r="Y411" i="17"/>
  <c r="Y54" i="17"/>
  <c r="Y424" i="17"/>
  <c r="Y366" i="17"/>
  <c r="Y141" i="17"/>
  <c r="Y78" i="17"/>
  <c r="Y444" i="17"/>
  <c r="Y80" i="17"/>
  <c r="Y223" i="17"/>
  <c r="Y108" i="17"/>
  <c r="Y55" i="17"/>
  <c r="Y344" i="17"/>
  <c r="Y237" i="17"/>
  <c r="Y138" i="17"/>
  <c r="Y267" i="17"/>
  <c r="Y439" i="17"/>
  <c r="Y134" i="17"/>
  <c r="Y11" i="17"/>
  <c r="Y8" i="17"/>
  <c r="Y25" i="17"/>
  <c r="Y195" i="17"/>
  <c r="Y167" i="17"/>
  <c r="Y385" i="17"/>
  <c r="Y279" i="17"/>
  <c r="Y445" i="17"/>
  <c r="Y206" i="17"/>
  <c r="Y122" i="17"/>
  <c r="Y188" i="17"/>
  <c r="Y125" i="17"/>
  <c r="Y281" i="17"/>
  <c r="Y225" i="17"/>
  <c r="Y39" i="17"/>
  <c r="Y4" i="17"/>
  <c r="Y127" i="17"/>
  <c r="Y81" i="17"/>
  <c r="Y84" i="17"/>
  <c r="Y222" i="17"/>
  <c r="Y405" i="17"/>
  <c r="Y22" i="17"/>
  <c r="Y443" i="17"/>
  <c r="Y305" i="17"/>
  <c r="Y144" i="17"/>
  <c r="Y100" i="17"/>
  <c r="Y183" i="17"/>
  <c r="Y221" i="17"/>
  <c r="Y409" i="17"/>
  <c r="Y387" i="17"/>
  <c r="Y285" i="17"/>
  <c r="Y99" i="17"/>
  <c r="Y465" i="17"/>
  <c r="Y204" i="17"/>
  <c r="Y266" i="17"/>
  <c r="Y468" i="17"/>
  <c r="Y350" i="17"/>
  <c r="Y114" i="17"/>
  <c r="Y56" i="17"/>
  <c r="P486" i="17" l="1"/>
  <c r="P364" i="17"/>
  <c r="O303" i="17"/>
  <c r="W303" i="17" s="1"/>
  <c r="O59" i="17"/>
  <c r="W59" i="17" s="1"/>
  <c r="O242" i="17"/>
  <c r="W242" i="17" s="1"/>
  <c r="O181" i="17"/>
  <c r="W181" i="17" s="1"/>
  <c r="P242" i="17"/>
  <c r="O364" i="17"/>
  <c r="W364" i="17" s="1"/>
  <c r="O425" i="17"/>
  <c r="W425" i="17" s="1"/>
  <c r="P425" i="17"/>
  <c r="P303" i="17"/>
  <c r="P181" i="17"/>
  <c r="P59" i="17"/>
  <c r="O486" i="17"/>
  <c r="W486" i="17" s="1"/>
  <c r="P120" i="17"/>
  <c r="O120" i="17"/>
  <c r="W120" i="17" s="1"/>
  <c r="Y233" i="17"/>
  <c r="Y85" i="17"/>
  <c r="Y359" i="17"/>
  <c r="Y126" i="17"/>
  <c r="Y91" i="17"/>
  <c r="Y399" i="17"/>
  <c r="Y418" i="17"/>
  <c r="Y239" i="17"/>
  <c r="Y481" i="17"/>
  <c r="Y378" i="17"/>
  <c r="Y31" i="17"/>
  <c r="Y92" i="17"/>
  <c r="Y173" i="17"/>
  <c r="Y308" i="17"/>
  <c r="Y256" i="17"/>
  <c r="Y475" i="17"/>
  <c r="Y357" i="17"/>
  <c r="Y109" i="17"/>
  <c r="Y94" i="17"/>
  <c r="Y157" i="17"/>
  <c r="Y397" i="17"/>
  <c r="Y309" i="17"/>
  <c r="Y3" i="17"/>
  <c r="Y186" i="17"/>
  <c r="Y236" i="17"/>
  <c r="Y14" i="17"/>
  <c r="Y460" i="17"/>
  <c r="Y170" i="17"/>
  <c r="Y339" i="17"/>
  <c r="Y95" i="17"/>
  <c r="Y275" i="17"/>
  <c r="Y477" i="17"/>
  <c r="Y429" i="17"/>
  <c r="Y218" i="17"/>
  <c r="Y296" i="17"/>
  <c r="Y101" i="17"/>
  <c r="Y112" i="17"/>
  <c r="Y174" i="17"/>
  <c r="Y175" i="17"/>
  <c r="Y10" i="17"/>
  <c r="Y12" i="17"/>
  <c r="Y232" i="17"/>
  <c r="Y356" i="17"/>
  <c r="Y231" i="17"/>
  <c r="Y317" i="17"/>
  <c r="Y335" i="17"/>
  <c r="Y213" i="17"/>
  <c r="Y415" i="17"/>
  <c r="Y297" i="17"/>
  <c r="Y172" i="17"/>
  <c r="Y171" i="17"/>
  <c r="Y247" i="17"/>
  <c r="Y485" i="17"/>
  <c r="Y180" i="17"/>
  <c r="Y241" i="17"/>
  <c r="Y178" i="17"/>
  <c r="Y416" i="17"/>
  <c r="Y432" i="17"/>
  <c r="Y96" i="17"/>
  <c r="Y480" i="17"/>
  <c r="Y464" i="17"/>
  <c r="Y284" i="17"/>
  <c r="Y13" i="17"/>
  <c r="Y117" i="17"/>
  <c r="Y2" i="17"/>
  <c r="Y354" i="17"/>
  <c r="Y420" i="17"/>
  <c r="Y27" i="17"/>
  <c r="Y469" i="17"/>
  <c r="Y33" i="17"/>
  <c r="Y246" i="17"/>
  <c r="Y298" i="17"/>
  <c r="Y153" i="17"/>
  <c r="Y352" i="17"/>
  <c r="Y423" i="17"/>
  <c r="Y294" i="17"/>
  <c r="Y479" i="17"/>
  <c r="Y73" i="17"/>
  <c r="Y217" i="17"/>
  <c r="Y211" i="17"/>
  <c r="Y369" i="17"/>
  <c r="Y110" i="17"/>
  <c r="Y301" i="17"/>
  <c r="Y185" i="17"/>
  <c r="Y458" i="17"/>
  <c r="Y5" i="17"/>
  <c r="Y152" i="17"/>
  <c r="Y66" i="17"/>
  <c r="Y116" i="17"/>
  <c r="Y474" i="17"/>
  <c r="Y15" i="17"/>
  <c r="Y220" i="17"/>
  <c r="Y64" i="17"/>
  <c r="Y240" i="17"/>
  <c r="Y278" i="17"/>
  <c r="Y483" i="17"/>
  <c r="Y292" i="17"/>
  <c r="Y461" i="17"/>
  <c r="Y272" i="17"/>
  <c r="Y360" i="17"/>
  <c r="Y361" i="17"/>
  <c r="Y299" i="17"/>
  <c r="Y307" i="17"/>
  <c r="Y277" i="17"/>
  <c r="Y362" i="17"/>
  <c r="Y478" i="17"/>
  <c r="Y422" i="17"/>
  <c r="Y291" i="17"/>
  <c r="Y371" i="17"/>
  <c r="Y293" i="17"/>
  <c r="Y286" i="17"/>
  <c r="Y406" i="17"/>
  <c r="Y187" i="17"/>
  <c r="Y400" i="17"/>
  <c r="Y368" i="17"/>
  <c r="Y396" i="17"/>
  <c r="Y111" i="17"/>
  <c r="Y482" i="17"/>
  <c r="Y462" i="17"/>
  <c r="Y37" i="17"/>
  <c r="Y35" i="17"/>
  <c r="Y338" i="17"/>
  <c r="Y28" i="17"/>
  <c r="Y467" i="17"/>
  <c r="Y342" i="17"/>
  <c r="Y358" i="17"/>
  <c r="Y417" i="17"/>
  <c r="Y179" i="17"/>
  <c r="Y176" i="17"/>
  <c r="Y274" i="17"/>
  <c r="Y65" i="17"/>
  <c r="Y394" i="17"/>
  <c r="Y333" i="17"/>
  <c r="Y431" i="17"/>
  <c r="Y42" i="17"/>
  <c r="Y340" i="17"/>
  <c r="Y455" i="17"/>
  <c r="Y484" i="17"/>
  <c r="Y421" i="17"/>
  <c r="Y159" i="17"/>
  <c r="Y118" i="17"/>
  <c r="Y414" i="17"/>
  <c r="Y103" i="17"/>
  <c r="Y408" i="17"/>
  <c r="Y26" i="17"/>
  <c r="Y249" i="17"/>
  <c r="Y98" i="17"/>
  <c r="Y89" i="17"/>
  <c r="Y476" i="17"/>
  <c r="Y248" i="17"/>
  <c r="Y345" i="17"/>
  <c r="Y430" i="17"/>
  <c r="Y419" i="17"/>
  <c r="Y164" i="17"/>
  <c r="Y403" i="17"/>
  <c r="Y150" i="17"/>
  <c r="Y226" i="17"/>
  <c r="Y370" i="17"/>
  <c r="Y413" i="17"/>
  <c r="Y347" i="17"/>
  <c r="Y9" i="17"/>
  <c r="Y486" i="17" l="1"/>
  <c r="Y242" i="17"/>
  <c r="Y181" i="17"/>
  <c r="Y364" i="17"/>
  <c r="Y425" i="17"/>
  <c r="P62" i="17"/>
  <c r="Y303" i="17"/>
  <c r="Y120" i="17"/>
  <c r="O60" i="17" l="1"/>
  <c r="W60" i="17" s="1"/>
  <c r="P60" i="17"/>
  <c r="O62" i="17"/>
  <c r="Y59" i="17"/>
  <c r="W62" i="17" l="1"/>
  <c r="Y62" i="17" s="1"/>
  <c r="Y60" i="17"/>
  <c r="C107" i="17"/>
  <c r="C67" i="17" l="1"/>
  <c r="C90" i="17"/>
  <c r="C68" i="17"/>
  <c r="C168" i="17"/>
  <c r="Y67" i="17" l="1"/>
  <c r="Y107" i="17"/>
  <c r="C229" i="17"/>
  <c r="C129" i="17"/>
  <c r="C151" i="17"/>
  <c r="C128" i="17"/>
  <c r="Y68" i="17" l="1"/>
  <c r="Y90" i="17"/>
  <c r="Y168" i="17"/>
  <c r="C105" i="17"/>
  <c r="C70" i="17"/>
  <c r="C146" i="17"/>
  <c r="C76" i="17"/>
  <c r="C189" i="17"/>
  <c r="C212" i="17"/>
  <c r="C290" i="17"/>
  <c r="C69" i="17"/>
  <c r="C74" i="17"/>
  <c r="C147" i="17"/>
  <c r="C75" i="17"/>
  <c r="C88" i="17"/>
  <c r="C87" i="17"/>
  <c r="C71" i="17"/>
  <c r="C72" i="17"/>
  <c r="C190" i="17"/>
  <c r="Y129" i="17" l="1"/>
  <c r="Y229" i="17"/>
  <c r="Y128" i="17"/>
  <c r="Y151" i="17"/>
  <c r="C132" i="17"/>
  <c r="C136" i="17"/>
  <c r="C135" i="17"/>
  <c r="C351" i="17"/>
  <c r="C250" i="17"/>
  <c r="C207" i="17"/>
  <c r="C251" i="17"/>
  <c r="C149" i="17"/>
  <c r="C133" i="17"/>
  <c r="C148" i="17"/>
  <c r="C208" i="17"/>
  <c r="C130" i="17"/>
  <c r="C273" i="17"/>
  <c r="C137" i="17"/>
  <c r="C131" i="17"/>
  <c r="C166" i="17"/>
  <c r="Y105" i="17" l="1"/>
  <c r="Y290" i="17"/>
  <c r="Y75" i="17"/>
  <c r="Y72" i="17"/>
  <c r="Y87" i="17"/>
  <c r="Y212" i="17"/>
  <c r="O121" i="17"/>
  <c r="W121" i="17" s="1"/>
  <c r="P121" i="17"/>
  <c r="O123" i="17"/>
  <c r="W123" i="17" s="1"/>
  <c r="P123" i="17"/>
  <c r="Y207" i="17"/>
  <c r="Y69" i="17"/>
  <c r="Y70" i="17"/>
  <c r="Y147" i="17"/>
  <c r="Y74" i="17"/>
  <c r="Y71" i="17"/>
  <c r="Y189" i="17"/>
  <c r="Y88" i="17"/>
  <c r="Y76" i="17"/>
  <c r="Y146" i="17"/>
  <c r="Y190" i="17"/>
  <c r="C227" i="17"/>
  <c r="C191" i="17"/>
  <c r="C210" i="17"/>
  <c r="C311" i="17"/>
  <c r="C196" i="17"/>
  <c r="C193" i="17"/>
  <c r="C198" i="17"/>
  <c r="C209" i="17"/>
  <c r="C192" i="17"/>
  <c r="C334" i="17"/>
  <c r="C269" i="17"/>
  <c r="C194" i="17"/>
  <c r="C312" i="17"/>
  <c r="C268" i="17"/>
  <c r="C473" i="17"/>
  <c r="C412" i="17"/>
  <c r="C197" i="17"/>
  <c r="Y123" i="17" l="1"/>
  <c r="Y121" i="17"/>
  <c r="Y135" i="17"/>
  <c r="Y132" i="17"/>
  <c r="Y351" i="17"/>
  <c r="Y149" i="17"/>
  <c r="Y166" i="17"/>
  <c r="O184" i="17"/>
  <c r="W184" i="17" s="1"/>
  <c r="O182" i="17"/>
  <c r="W182" i="17" s="1"/>
  <c r="P184" i="17"/>
  <c r="P182" i="17"/>
  <c r="Y194" i="17"/>
  <c r="Y130" i="17"/>
  <c r="Y269" i="17"/>
  <c r="Y137" i="17"/>
  <c r="Y136" i="17"/>
  <c r="Y133" i="17"/>
  <c r="Y273" i="17"/>
  <c r="Y250" i="17"/>
  <c r="Y148" i="17"/>
  <c r="Y251" i="17"/>
  <c r="Y208" i="17"/>
  <c r="Y131" i="17"/>
  <c r="C258" i="17"/>
  <c r="C255" i="17"/>
  <c r="C270" i="17"/>
  <c r="C257" i="17"/>
  <c r="C271" i="17"/>
  <c r="C288" i="17"/>
  <c r="C329" i="17"/>
  <c r="C456" i="17"/>
  <c r="C395" i="17"/>
  <c r="C434" i="17"/>
  <c r="C373" i="17"/>
  <c r="C330" i="17"/>
  <c r="C253" i="17"/>
  <c r="C259" i="17"/>
  <c r="C254" i="17"/>
  <c r="C433" i="17"/>
  <c r="C372" i="17"/>
  <c r="C252" i="17"/>
  <c r="Y334" i="17" l="1"/>
  <c r="Y268" i="17"/>
  <c r="Y412" i="17"/>
  <c r="Y312" i="17"/>
  <c r="Y197" i="17"/>
  <c r="Y311" i="17"/>
  <c r="Y270" i="17"/>
  <c r="P245" i="17"/>
  <c r="O243" i="17"/>
  <c r="W243" i="17" s="1"/>
  <c r="O245" i="17"/>
  <c r="W245" i="17" s="1"/>
  <c r="P243" i="17"/>
  <c r="Y191" i="17"/>
  <c r="Y395" i="17"/>
  <c r="Y198" i="17"/>
  <c r="Y473" i="17"/>
  <c r="Y210" i="17"/>
  <c r="Y209" i="17"/>
  <c r="Y193" i="17"/>
  <c r="Y192" i="17"/>
  <c r="Y227" i="17"/>
  <c r="Y196" i="17"/>
  <c r="C320" i="17"/>
  <c r="C452" i="17"/>
  <c r="C391" i="17"/>
  <c r="C451" i="17"/>
  <c r="C390" i="17"/>
  <c r="C349" i="17"/>
  <c r="C318" i="17"/>
  <c r="C316" i="17"/>
  <c r="C313" i="17"/>
  <c r="C315" i="17"/>
  <c r="C314" i="17"/>
  <c r="C332" i="17"/>
  <c r="C331" i="17"/>
  <c r="C319" i="17"/>
  <c r="Y243" i="17" l="1"/>
  <c r="Y245" i="17"/>
  <c r="Y254" i="17"/>
  <c r="Y288" i="17"/>
  <c r="Y434" i="17"/>
  <c r="Y452" i="17"/>
  <c r="O304" i="17"/>
  <c r="W304" i="17" s="1"/>
  <c r="P306" i="17"/>
  <c r="O306" i="17"/>
  <c r="W306" i="17" s="1"/>
  <c r="P304" i="17"/>
  <c r="Y252" i="17"/>
  <c r="Y456" i="17"/>
  <c r="Y372" i="17"/>
  <c r="Y182" i="17"/>
  <c r="Y373" i="17"/>
  <c r="Y257" i="17"/>
  <c r="Y259" i="17"/>
  <c r="Y433" i="17"/>
  <c r="Y253" i="17"/>
  <c r="Y330" i="17"/>
  <c r="Y329" i="17"/>
  <c r="Y184" i="17"/>
  <c r="Y258" i="17"/>
  <c r="Y271" i="17"/>
  <c r="Y255" i="17"/>
  <c r="C441" i="17"/>
  <c r="C380" i="17"/>
  <c r="C436" i="17"/>
  <c r="C375" i="17"/>
  <c r="C438" i="17"/>
  <c r="C377" i="17"/>
  <c r="C471" i="17"/>
  <c r="C410" i="17"/>
  <c r="C454" i="17"/>
  <c r="C393" i="17"/>
  <c r="C453" i="17"/>
  <c r="C392" i="17"/>
  <c r="C437" i="17"/>
  <c r="C376" i="17"/>
  <c r="C435" i="17"/>
  <c r="C374" i="17"/>
  <c r="C440" i="17"/>
  <c r="C379" i="17"/>
  <c r="C442" i="17"/>
  <c r="C381" i="17"/>
  <c r="Y306" i="17" l="1"/>
  <c r="Y304" i="17"/>
  <c r="Y318" i="17"/>
  <c r="Y320" i="17"/>
  <c r="Y451" i="17"/>
  <c r="Y315" i="17"/>
  <c r="Y332" i="17"/>
  <c r="Y390" i="17"/>
  <c r="Y376" i="17"/>
  <c r="Y375" i="17"/>
  <c r="Z375" i="17"/>
  <c r="P367" i="17"/>
  <c r="P365" i="17"/>
  <c r="O365" i="17"/>
  <c r="W365" i="17" s="1"/>
  <c r="O367" i="17"/>
  <c r="W367" i="17" s="1"/>
  <c r="Y438" i="17"/>
  <c r="Y349" i="17"/>
  <c r="Y313" i="17"/>
  <c r="Y331" i="17"/>
  <c r="Y314" i="17"/>
  <c r="Y319" i="17"/>
  <c r="Y391" i="17"/>
  <c r="Y316" i="17"/>
  <c r="Y365" i="17" l="1"/>
  <c r="Y381" i="17"/>
  <c r="Y380" i="17"/>
  <c r="Y453" i="17"/>
  <c r="Y393" i="17"/>
  <c r="Y454" i="17"/>
  <c r="Y392" i="17"/>
  <c r="Y471" i="17"/>
  <c r="O489" i="17"/>
  <c r="W489" i="17" s="1"/>
  <c r="P487" i="17"/>
  <c r="O487" i="17"/>
  <c r="W487" i="17" s="1"/>
  <c r="P489" i="17"/>
  <c r="P428" i="17"/>
  <c r="O428" i="17"/>
  <c r="W428" i="17" s="1"/>
  <c r="P426" i="17"/>
  <c r="O488" i="17"/>
  <c r="W488" i="17" s="1"/>
  <c r="O426" i="17"/>
  <c r="W426" i="17" s="1"/>
  <c r="P488" i="17"/>
  <c r="Y441" i="17"/>
  <c r="Y410" i="17"/>
  <c r="Y374" i="17"/>
  <c r="Y377" i="17"/>
  <c r="Y440" i="17"/>
  <c r="Y437" i="17"/>
  <c r="Y436" i="17"/>
  <c r="Y435" i="17"/>
  <c r="Y442" i="17"/>
  <c r="Y379" i="17"/>
  <c r="Y426" i="17" l="1"/>
  <c r="Y487" i="17"/>
  <c r="Y428" i="17"/>
  <c r="Y367" i="17"/>
  <c r="Y489" i="17" l="1"/>
  <c r="Y488" i="17"/>
</calcChain>
</file>

<file path=xl/sharedStrings.xml><?xml version="1.0" encoding="utf-8"?>
<sst xmlns="http://schemas.openxmlformats.org/spreadsheetml/2006/main" count="1020" uniqueCount="255">
  <si>
    <t>Billable item</t>
  </si>
  <si>
    <t>Cost model</t>
  </si>
  <si>
    <t>Managed datacentre</t>
  </si>
  <si>
    <t>Office automation</t>
  </si>
  <si>
    <t>ID</t>
  </si>
  <si>
    <t>Governance</t>
  </si>
  <si>
    <t>vCPU</t>
  </si>
  <si>
    <t>T&amp;M</t>
  </si>
  <si>
    <t>QT&amp;M</t>
  </si>
  <si>
    <t>Monthly service fee</t>
  </si>
  <si>
    <t>GB</t>
  </si>
  <si>
    <t>Retained backup</t>
  </si>
  <si>
    <t>IPSec tunnel</t>
  </si>
  <si>
    <t>Cost driver</t>
  </si>
  <si>
    <t>N/A</t>
  </si>
  <si>
    <t>24/7</t>
  </si>
  <si>
    <t>VM</t>
  </si>
  <si>
    <t>Grand Total</t>
  </si>
  <si>
    <t>9/5</t>
  </si>
  <si>
    <t>Valid</t>
  </si>
  <si>
    <t>Service</t>
  </si>
  <si>
    <t>Backup and restore</t>
  </si>
  <si>
    <t>Sub-service</t>
  </si>
  <si>
    <t>Remote access</t>
  </si>
  <si>
    <t>Rack unit</t>
  </si>
  <si>
    <t>kW/h consumed</t>
  </si>
  <si>
    <t>LAN management</t>
  </si>
  <si>
    <t>WAN connectivity</t>
  </si>
  <si>
    <t>Gb/s bandwidth</t>
  </si>
  <si>
    <t>Rackspace</t>
  </si>
  <si>
    <t>Energy</t>
  </si>
  <si>
    <t>10 tunnels</t>
  </si>
  <si>
    <t>100 Mb/s bandwidth</t>
  </si>
  <si>
    <t>Windows services</t>
  </si>
  <si>
    <t>Consultancy</t>
  </si>
  <si>
    <t>Project Manager</t>
  </si>
  <si>
    <t>Pulse SA &amp; RSA auth.</t>
  </si>
  <si>
    <t>days</t>
  </si>
  <si>
    <t>Junior Consultant</t>
  </si>
  <si>
    <t>Senior Engineer/Architect</t>
  </si>
  <si>
    <t>Consultant/Senior Consultant</t>
  </si>
  <si>
    <t>Junior Engineer/Administrator</t>
  </si>
  <si>
    <t>Trainer</t>
  </si>
  <si>
    <t>Onsite according to FWC discount.</t>
  </si>
  <si>
    <t>Offsite according to FWC discount.</t>
  </si>
  <si>
    <t>private</t>
  </si>
  <si>
    <t>trusted community</t>
  </si>
  <si>
    <t>any</t>
  </si>
  <si>
    <t>Tenancy</t>
  </si>
  <si>
    <t>Year</t>
  </si>
  <si>
    <t>Months</t>
  </si>
  <si>
    <t>6.4.1</t>
  </si>
  <si>
    <t>6.4.2</t>
  </si>
  <si>
    <t>6.4.3</t>
  </si>
  <si>
    <t>6.4.5</t>
  </si>
  <si>
    <t>6.4.4</t>
  </si>
  <si>
    <t>6.4.6</t>
  </si>
  <si>
    <t>Total</t>
  </si>
  <si>
    <t>cpu-p</t>
  </si>
  <si>
    <t>ram-p</t>
  </si>
  <si>
    <t>net-p</t>
  </si>
  <si>
    <t>gold-dr-p</t>
  </si>
  <si>
    <t>gold-p</t>
  </si>
  <si>
    <t>silver-dr-p</t>
  </si>
  <si>
    <t>silver-p</t>
  </si>
  <si>
    <t>bronze-p</t>
  </si>
  <si>
    <t>os-lnx</t>
  </si>
  <si>
    <t>os-win</t>
  </si>
  <si>
    <t>lic-win</t>
  </si>
  <si>
    <t>lic-lnx</t>
  </si>
  <si>
    <t>rackspace</t>
  </si>
  <si>
    <t>energy</t>
  </si>
  <si>
    <t>gold-tc</t>
  </si>
  <si>
    <t>silver-dr-tc</t>
  </si>
  <si>
    <t>cpu-tc</t>
  </si>
  <si>
    <t>ram-tc</t>
  </si>
  <si>
    <t>net-tc</t>
  </si>
  <si>
    <t>gold-dr-tc</t>
  </si>
  <si>
    <t>silver-tc</t>
  </si>
  <si>
    <t>bronze-tc</t>
  </si>
  <si>
    <t>pulse-p</t>
  </si>
  <si>
    <t>ipsec-p</t>
  </si>
  <si>
    <t>ipsec-tc</t>
  </si>
  <si>
    <t>lan</t>
  </si>
  <si>
    <t>inet-cl-p</t>
  </si>
  <si>
    <t>wan-p</t>
  </si>
  <si>
    <t>wan-tc</t>
  </si>
  <si>
    <t>inet-cl-tc</t>
  </si>
  <si>
    <t>email-p</t>
  </si>
  <si>
    <t>email-tc</t>
  </si>
  <si>
    <t>windows-p</t>
  </si>
  <si>
    <t>windows-tc</t>
  </si>
  <si>
    <t>backup-p</t>
  </si>
  <si>
    <t>backup-tc</t>
  </si>
  <si>
    <t>consultant-on</t>
  </si>
  <si>
    <t>pm-off</t>
  </si>
  <si>
    <t>pm-on</t>
  </si>
  <si>
    <t>consultant-off</t>
  </si>
  <si>
    <t>consultant-jr-on</t>
  </si>
  <si>
    <t>consultant-jr-off</t>
  </si>
  <si>
    <t>engineer-on</t>
  </si>
  <si>
    <t>engineer-off</t>
  </si>
  <si>
    <t>engineer-jr-on</t>
  </si>
  <si>
    <t>engineer-jr-off</t>
  </si>
  <si>
    <t>trainer-off</t>
  </si>
  <si>
    <t>trainer-on</t>
  </si>
  <si>
    <t>Sum of Total</t>
  </si>
  <si>
    <t>2019</t>
  </si>
  <si>
    <t>2020</t>
  </si>
  <si>
    <t>2021</t>
  </si>
  <si>
    <t>2022</t>
  </si>
  <si>
    <t>2023</t>
  </si>
  <si>
    <t>2024</t>
  </si>
  <si>
    <t>2025</t>
  </si>
  <si>
    <t>2026</t>
  </si>
  <si>
    <t>9</t>
  </si>
  <si>
    <t>gov</t>
  </si>
  <si>
    <t>The license for one instance of RHEL for a powered on VM.</t>
  </si>
  <si>
    <t>The license for one instance of Window Server for a powered on VM.</t>
  </si>
  <si>
    <t>Power consumed for powered on hosted ECHA owned equipment.</t>
  </si>
  <si>
    <t>One rack unit hosted for ECHA owned equipment in the DC.</t>
  </si>
  <si>
    <t>100 Mbit/s</t>
  </si>
  <si>
    <t>Web Application Firewall</t>
  </si>
  <si>
    <t>trans-in</t>
  </si>
  <si>
    <t>trans-out</t>
  </si>
  <si>
    <t>8.1</t>
  </si>
  <si>
    <t>8.2</t>
  </si>
  <si>
    <t>Transition in</t>
  </si>
  <si>
    <t>Transition out</t>
  </si>
  <si>
    <t>(All)</t>
  </si>
  <si>
    <t>Cloud Service</t>
  </si>
  <si>
    <t>Managed OS</t>
  </si>
  <si>
    <t>Datacentre hosting of ECHA owned hardware</t>
  </si>
  <si>
    <t>6.1.1.8</t>
  </si>
  <si>
    <t>6.1.1.7</t>
  </si>
  <si>
    <t>6.1.1.4</t>
  </si>
  <si>
    <t>6.1.1.5</t>
  </si>
  <si>
    <t>6.1.1.9</t>
  </si>
  <si>
    <t>Internet access</t>
  </si>
  <si>
    <t>Managed ECHA LAN</t>
  </si>
  <si>
    <t>Managed ECHA WAN</t>
  </si>
  <si>
    <t>6.1.2.1</t>
  </si>
  <si>
    <t>6.1.2.2</t>
  </si>
  <si>
    <t>Email and calendaring service</t>
  </si>
  <si>
    <t>6.1.3.1</t>
  </si>
  <si>
    <t>6.1.3.2</t>
  </si>
  <si>
    <t>6.1.4</t>
  </si>
  <si>
    <t>Security Services</t>
  </si>
  <si>
    <t>6.1.1.10</t>
  </si>
  <si>
    <t>inet-p</t>
  </si>
  <si>
    <t>inet-tc</t>
  </si>
  <si>
    <t>shared</t>
  </si>
  <si>
    <t>ext-fw</t>
  </si>
  <si>
    <t>External firewall</t>
  </si>
  <si>
    <t>waf-p</t>
  </si>
  <si>
    <t>r-proxy</t>
  </si>
  <si>
    <t>cl-proxy-p</t>
  </si>
  <si>
    <t>cl-proxy-tc</t>
  </si>
  <si>
    <t>Managed service</t>
  </si>
  <si>
    <t>Reverse Proxy</t>
  </si>
  <si>
    <t>Client Proxy</t>
  </si>
  <si>
    <t>waf-tc</t>
  </si>
  <si>
    <t>sec-srv</t>
  </si>
  <si>
    <t>Description</t>
  </si>
  <si>
    <t>off-backup</t>
  </si>
  <si>
    <t>6.1.4.2</t>
  </si>
  <si>
    <t>6.6</t>
  </si>
  <si>
    <t>Offline backups</t>
  </si>
  <si>
    <t>Service Band</t>
  </si>
  <si>
    <t>Compute, CPU</t>
  </si>
  <si>
    <t>Compute, RAM</t>
  </si>
  <si>
    <t>Storage, gold</t>
  </si>
  <si>
    <t>Storage, gold, replicated</t>
  </si>
  <si>
    <t>Storage, silver, replicated</t>
  </si>
  <si>
    <t>Storage, silver</t>
  </si>
  <si>
    <t>Storage, bronze</t>
  </si>
  <si>
    <t>The cost for network management for the entire managed datacentre.</t>
  </si>
  <si>
    <t>Code</t>
  </si>
  <si>
    <t>Project</t>
  </si>
  <si>
    <t>Order</t>
  </si>
  <si>
    <t>Rebate threshold</t>
  </si>
  <si>
    <t>E1</t>
  </si>
  <si>
    <t>E3</t>
  </si>
  <si>
    <t>E5</t>
  </si>
  <si>
    <t>months of service</t>
  </si>
  <si>
    <t>% of yearly expenditure</t>
  </si>
  <si>
    <t>Services</t>
  </si>
  <si>
    <t>managed datacentre</t>
  </si>
  <si>
    <t>Rebated price</t>
  </si>
  <si>
    <t>The amount of provisioned storage, "bronze" tier, per GB.</t>
  </si>
  <si>
    <t>The amount of provisioned storage, "silver" tier, per GB.</t>
  </si>
  <si>
    <t>The amount of provisioned storage, "silver" tier, with cross-datacentre replication, per GB.</t>
  </si>
  <si>
    <t>The amount of provisioned storage, "gold" tier, per GB.</t>
  </si>
  <si>
    <t>The amount of provisioned storage, "gold" tier, with cross-datacentre replication, per GB.</t>
  </si>
  <si>
    <t>The amount of provisioned RAM for powered on VMs, per GB.</t>
  </si>
  <si>
    <t>The number of provisioned virtual CPUs for powered on VMs, per vCPU.</t>
  </si>
  <si>
    <t>Highly available Internet access supporting ECHA's PI IP and ASN.</t>
  </si>
  <si>
    <t>Highly available WAN connections between ECHA and Contractor datacentres.</t>
  </si>
  <si>
    <t>Highly available Internet access for ECHA clients. No double charging if same as for Datacentre.</t>
  </si>
  <si>
    <t>Offline backups for selected backups, per retained GB.</t>
  </si>
  <si>
    <t>Onsite Project Manager.</t>
  </si>
  <si>
    <t>Offsite Project Manager.</t>
  </si>
  <si>
    <t>Onsite Junior Consultant.</t>
  </si>
  <si>
    <t>Offsite Junior Consultant.</t>
  </si>
  <si>
    <t>Onsite Consultant/Senior Consultant.</t>
  </si>
  <si>
    <t>Offsite Consultant/Senior Consultant.</t>
  </si>
  <si>
    <t>Onsite Senior Engineer/Architect.</t>
  </si>
  <si>
    <t>Offsite Senior Engineer/Architect.</t>
  </si>
  <si>
    <t>Onsite Junior Engineer/Administrator.</t>
  </si>
  <si>
    <t>Offsite Junior Engineer/Administrator.</t>
  </si>
  <si>
    <t>Onsite Trainer.</t>
  </si>
  <si>
    <t>Offsite Trainer.</t>
  </si>
  <si>
    <t>Fees for transition out. Percentage of annual services fees for current year.</t>
  </si>
  <si>
    <t>Governance for the FWC and its service delivery. Percentage of annual service fees for current year.</t>
  </si>
  <si>
    <t>Fees for transition in, in months of service fees (for current year) after transition is complete.</t>
  </si>
  <si>
    <t>Pricing Catalogue for Services. Tenderer to fill in.</t>
  </si>
  <si>
    <t>9/5 Service Band</t>
  </si>
  <si>
    <t>12/5 Service Band</t>
  </si>
  <si>
    <t>24/5 Service Band</t>
  </si>
  <si>
    <t>24/7 Service Band</t>
  </si>
  <si>
    <t>FOR INFORMATION ONLY</t>
  </si>
  <si>
    <t>Only columns '9/5 Service Band', '12/5 Service Band', '24/5 Service Band' and '24/7 Service Band' are to be filled in (marked in green), except where 'N/A' (marked in red) is present.</t>
  </si>
  <si>
    <t>Volume</t>
  </si>
  <si>
    <t>Service Fee</t>
  </si>
  <si>
    <t>Max. Service Fee</t>
  </si>
  <si>
    <t>Effort Band</t>
  </si>
  <si>
    <t>Effort Band price</t>
  </si>
  <si>
    <t>Compute, network</t>
  </si>
  <si>
    <t>OS license, Linux</t>
  </si>
  <si>
    <t>OS license, Windows</t>
  </si>
  <si>
    <t>Internet access, datacentre</t>
  </si>
  <si>
    <t>Internet, client</t>
  </si>
  <si>
    <t>Managed OS, Linux</t>
  </si>
  <si>
    <t>Managed OS, Windows</t>
  </si>
  <si>
    <t>LAN environment</t>
  </si>
  <si>
    <t>Managed ECHA LAN and WAN</t>
  </si>
  <si>
    <t>Effort Bands</t>
  </si>
  <si>
    <t>Service Fees</t>
  </si>
  <si>
    <t>Sum of Effort Bands</t>
  </si>
  <si>
    <t>Sum of Service Fees</t>
  </si>
  <si>
    <t>Highly available external firewall service for all ECHA IT services. Changes charged separately via Effort Band.</t>
  </si>
  <si>
    <t>Highly available reverse proxy service for all pertient ECHA IT services. Changes charged separately via Effort Band.</t>
  </si>
  <si>
    <t>Highly available client proxy services for all pertinent ECHA IT services. Changes charged separately via Effort Band.</t>
  </si>
  <si>
    <t>Highly available web application firewall service for all perinent ECHA IT services. Changes charged separately via Effort Band.</t>
  </si>
  <si>
    <t>The fee for for managing all Linux OSes. Changes are billable via the Effor Band.</t>
  </si>
  <si>
    <t>The fee for for managing all Windows OSes. Changes are billable via the Effor Band.</t>
  </si>
  <si>
    <t>Pulse Secure Access and RSA authentication with ECHA owned tokens, for entire managed datacentre. Changes charged separately via Effort Band.</t>
  </si>
  <si>
    <t>IPSec tunnels to ECHA partners, per 10 tunnels. Changes charged separately via Effort Band.</t>
  </si>
  <si>
    <t>Management of ECHA owned LAN  equipment at ECHA premises.  On-site presence may be required. Changes charged separately via Effort Band.</t>
  </si>
  <si>
    <t>Management of ECHA email and calendaring environment. Changes charged separately via Effort Band.</t>
  </si>
  <si>
    <t>Management of ECHA Windows services. Changes charged separately via Effort Band.</t>
  </si>
  <si>
    <t>Backup and restore services for all ECHA IT services, per retained GB. Restore according to Effort Band.</t>
  </si>
  <si>
    <t xml:space="preserve">Security Services for all ECHA IT services. Changes charged separately via Effort Band. </t>
  </si>
  <si>
    <t>Min. volume</t>
  </si>
  <si>
    <t>Only columns 'Min.volume', 'Service fee', 'Rebate threshold', 'Rebated price' and "Effort Band price' are to be filled in (marked in green), except where 'N/A' (marked in red) is 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</si>
</sst>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Border="1" applyAlignment="1"/>
    <xf numFmtId="0" fontId="4" fillId="0" borderId="0" xfId="0" applyFont="1" applyBorder="1" applyAlignment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/>
    <xf numFmtId="0" fontId="3" fillId="0" borderId="0" xfId="0" applyNumberFormat="1" applyFont="1"/>
    <xf numFmtId="164" fontId="3" fillId="0" borderId="0" xfId="0" applyNumberFormat="1" applyFont="1"/>
    <xf numFmtId="165" fontId="7" fillId="3" borderId="1" xfId="0" applyNumberFormat="1" applyFont="1" applyFill="1" applyBorder="1"/>
    <xf numFmtId="0" fontId="3" fillId="0" borderId="0" xfId="0" quotePrefix="1" applyFont="1"/>
    <xf numFmtId="164" fontId="2" fillId="0" borderId="0" xfId="0" applyNumberFormat="1" applyFont="1" applyFill="1"/>
    <xf numFmtId="164" fontId="3" fillId="0" borderId="0" xfId="0" applyNumberFormat="1" applyFont="1" applyFill="1"/>
    <xf numFmtId="0" fontId="3" fillId="0" borderId="2" xfId="0" applyFont="1" applyFill="1" applyBorder="1"/>
    <xf numFmtId="165" fontId="3" fillId="0" borderId="3" xfId="0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 applyFill="1" applyBorder="1"/>
    <xf numFmtId="165" fontId="2" fillId="0" borderId="3" xfId="0" applyNumberFormat="1" applyFont="1" applyFill="1" applyBorder="1"/>
    <xf numFmtId="165" fontId="2" fillId="0" borderId="0" xfId="0" applyNumberFormat="1" applyFont="1" applyFill="1"/>
    <xf numFmtId="0" fontId="3" fillId="0" borderId="4" xfId="0" applyFont="1" applyFill="1" applyBorder="1"/>
    <xf numFmtId="0" fontId="3" fillId="0" borderId="5" xfId="0" applyNumberFormat="1" applyFont="1" applyFill="1" applyBorder="1"/>
    <xf numFmtId="165" fontId="3" fillId="0" borderId="5" xfId="0" applyNumberFormat="1" applyFont="1" applyFill="1" applyBorder="1"/>
    <xf numFmtId="0" fontId="2" fillId="0" borderId="0" xfId="0" applyFont="1" applyFill="1"/>
    <xf numFmtId="0" fontId="2" fillId="0" borderId="0" xfId="0" quotePrefix="1" applyFont="1"/>
    <xf numFmtId="166" fontId="3" fillId="0" borderId="0" xfId="0" applyNumberFormat="1" applyFont="1"/>
    <xf numFmtId="166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164" fontId="0" fillId="0" borderId="0" xfId="0" applyNumberFormat="1" applyProtection="1">
      <protection locked="0"/>
    </xf>
    <xf numFmtId="16" fontId="2" fillId="0" borderId="0" xfId="0" quotePrefix="1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9" fillId="0" borderId="0" xfId="0" applyFont="1" applyAlignment="1"/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164" fontId="2" fillId="2" borderId="0" xfId="0" applyNumberFormat="1" applyFont="1" applyFill="1" applyAlignment="1">
      <alignment horizontal="right"/>
    </xf>
    <xf numFmtId="0" fontId="2" fillId="4" borderId="0" xfId="0" applyFont="1" applyFill="1" applyBorder="1" applyAlignment="1">
      <alignment horizontal="right" wrapText="1"/>
    </xf>
    <xf numFmtId="10" fontId="3" fillId="0" borderId="0" xfId="0" applyNumberFormat="1" applyFont="1"/>
    <xf numFmtId="0" fontId="4" fillId="0" borderId="0" xfId="0" applyFont="1"/>
    <xf numFmtId="10" fontId="2" fillId="0" borderId="0" xfId="0" applyNumberFormat="1" applyFont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right" wrapText="1"/>
      <protection locked="0"/>
    </xf>
    <xf numFmtId="164" fontId="2" fillId="4" borderId="0" xfId="0" applyNumberFormat="1" applyFont="1" applyFill="1" applyBorder="1" applyAlignment="1" applyProtection="1">
      <alignment horizontal="right" wrapText="1"/>
      <protection locked="0"/>
    </xf>
    <xf numFmtId="0" fontId="2" fillId="4" borderId="0" xfId="0" applyFont="1" applyFill="1" applyBorder="1" applyAlignment="1" applyProtection="1">
      <alignment horizontal="right" wrapText="1"/>
    </xf>
    <xf numFmtId="164" fontId="2" fillId="0" borderId="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12" fillId="0" borderId="0" xfId="0" applyFont="1" applyAlignment="1"/>
  </cellXfs>
  <cellStyles count="1">
    <cellStyle name="Normal" xfId="0" builtinId="0"/>
  </cellStyles>
  <dxfs count="206"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164" formatCode="#,##0.00_ ;[Red]\-#,##0.00\ "/>
      <fill>
        <patternFill patternType="solid">
          <fgColor indexed="64"/>
          <bgColor theme="9" tint="0.39997558519241921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  <fill>
        <patternFill patternType="solid">
          <fgColor indexed="64"/>
          <bgColor theme="9" tint="0.39997558519241921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#,##0_ ;[Red]\-#,##0\ 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>
          <fgColor indexed="64"/>
          <bgColor theme="9" tint="0.39997558519241921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  <fill>
        <patternFill patternType="none">
          <fgColor indexed="64"/>
          <bgColor theme="9" tint="0.399975585192419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#,##0.00_ ;[Red]\-#,##0.00\ 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color rgb="FFC00000"/>
      </font>
      <fill>
        <patternFill>
          <fgColor auto="1"/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YBERG Fredrik" refreshedDate="43060.690701851854" createdVersion="5" refreshedVersion="5" minRefreshableVersion="3" recordCount="488">
  <cacheSource type="worksheet">
    <worksheetSource name="PriceModelTable"/>
  </cacheSource>
  <cacheFields count="25">
    <cacheField name="Year" numFmtId="0">
      <sharedItems containsMixedTypes="1" containsNumber="1" containsInteger="1" minValue="2019" maxValue="2024" count="14">
        <s v="2019"/>
        <s v="2020"/>
        <s v="2021"/>
        <s v="2022"/>
        <s v="2023"/>
        <s v="2024"/>
        <s v="2025"/>
        <s v="2026"/>
        <n v="2022" u="1"/>
        <n v="2020" u="1"/>
        <n v="2023" u="1"/>
        <n v="2021" u="1"/>
        <n v="2019" u="1"/>
        <n v="2024" u="1"/>
      </sharedItems>
    </cacheField>
    <cacheField name="Months" numFmtId="0">
      <sharedItems containsSemiMixedTypes="0" containsString="0" containsNumber="1" containsInteger="1" minValue="3" maxValue="12"/>
    </cacheField>
    <cacheField name="Volume" numFmtId="0">
      <sharedItems containsSemiMixedTypes="0" containsString="0" containsNumber="1" minValue="0" maxValue="163000"/>
    </cacheField>
    <cacheField name="ID" numFmtId="0">
      <sharedItems/>
    </cacheField>
    <cacheField name="Code" numFmtId="0">
      <sharedItems/>
    </cacheField>
    <cacheField name="Order" numFmtId="0">
      <sharedItems containsSemiMixedTypes="0" containsString="0" containsNumber="1" containsInteger="1" minValue="0" maxValue="8"/>
    </cacheField>
    <cacheField name="Service" numFmtId="0">
      <sharedItems containsBlank="1" count="11">
        <s v="Managed datacentre"/>
        <s v="Managed ECHA LAN and WAN"/>
        <s v="Office automation"/>
        <s v="Backup and restore"/>
        <s v="Consultancy"/>
        <s v="Security Services"/>
        <s v="Transition in"/>
        <s v="Transition out"/>
        <s v="Governance"/>
        <m u="1"/>
        <s v="Managed LAN and WAN" u="1"/>
      </sharedItems>
    </cacheField>
    <cacheField name="Sub-service" numFmtId="0">
      <sharedItems/>
    </cacheField>
    <cacheField name="Billable item" numFmtId="0">
      <sharedItems/>
    </cacheField>
    <cacheField name="Cost driver" numFmtId="0">
      <sharedItems/>
    </cacheField>
    <cacheField name="Cost model" numFmtId="0">
      <sharedItems/>
    </cacheField>
    <cacheField name="Service Band" numFmtId="0">
      <sharedItems/>
    </cacheField>
    <cacheField name="Tenancy" numFmtId="0">
      <sharedItems/>
    </cacheField>
    <cacheField name="Min. volume" numFmtId="0">
      <sharedItems containsMixedTypes="1" containsNumber="1" containsInteger="1" minValue="0" maxValue="0"/>
    </cacheField>
    <cacheField name="Service Fee" numFmtId="164">
      <sharedItems containsSemiMixedTypes="0" containsString="0" containsNumber="1" containsInteger="1" minValue="0" maxValue="0"/>
    </cacheField>
    <cacheField name="Max. Service Fee" numFmtId="164">
      <sharedItems containsMixedTypes="1" containsNumber="1" minValue="0" maxValue="40500"/>
    </cacheField>
    <cacheField name="Rebate threshold" numFmtId="164">
      <sharedItems containsSemiMixedTypes="0" containsString="0" containsNumber="1" containsInteger="1" minValue="0" maxValue="0"/>
    </cacheField>
    <cacheField name="Rebated price" numFmtId="0">
      <sharedItems containsSemiMixedTypes="0" containsString="0" containsNumber="1" containsInteger="1" minValue="0" maxValue="0"/>
    </cacheField>
    <cacheField name="Effort Band" numFmtId="0">
      <sharedItems/>
    </cacheField>
    <cacheField name="Effort Band price" numFmtId="164">
      <sharedItems containsMixedTypes="1" containsNumber="1" containsInteger="1" minValue="0" maxValue="0"/>
    </cacheField>
    <cacheField name="Description" numFmtId="0">
      <sharedItems/>
    </cacheField>
    <cacheField name="Valid" numFmtId="0">
      <sharedItems containsSemiMixedTypes="0" containsString="0" containsNumber="1" containsInteger="1" minValue="1" maxValue="1"/>
    </cacheField>
    <cacheField name="Service Fees" numFmtId="164">
      <sharedItems containsSemiMixedTypes="0" containsString="0" containsNumber="1" containsInteger="1" minValue="0" maxValue="0"/>
    </cacheField>
    <cacheField name="Effort Bands" numFmtId="164">
      <sharedItems containsSemiMixedTypes="0" containsString="0" containsNumber="1" containsInteger="1" minValue="0" maxValue="0"/>
    </cacheField>
    <cacheField name="Total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8">
  <r>
    <x v="0"/>
    <n v="3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0"/>
    <n v="3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0"/>
    <n v="3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0"/>
    <n v="3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0"/>
    <n v="3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0"/>
    <n v="3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0"/>
    <n v="3"/>
    <n v="36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0"/>
    <n v="3"/>
    <n v="25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0"/>
    <n v="3"/>
    <n v="47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0"/>
    <n v="3"/>
    <n v="30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0"/>
    <n v="3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0"/>
    <n v="3"/>
    <n v="77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0"/>
    <n v="3"/>
    <n v="8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0"/>
    <n v="3"/>
    <n v="118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0"/>
    <n v="3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0"/>
    <n v="3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0"/>
    <n v="3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0"/>
    <n v="3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0"/>
    <n v="3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0"/>
    <n v="3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0"/>
    <n v="3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0"/>
    <n v="3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0"/>
    <n v="3"/>
    <n v="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0"/>
    <n v="3"/>
    <n v="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0"/>
    <n v="3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0"/>
    <n v="3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0"/>
    <n v="3"/>
    <n v="4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0"/>
    <n v="3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0"/>
    <n v="3"/>
    <n v="4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0"/>
    <n v="3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0"/>
    <n v="3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0"/>
    <n v="3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0"/>
    <n v="3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0"/>
    <n v="3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0"/>
    <n v="3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0"/>
    <n v="3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0"/>
    <n v="3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0"/>
    <n v="3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0"/>
    <n v="3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0"/>
    <n v="3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0"/>
    <n v="3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0"/>
    <n v="3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0"/>
    <n v="3"/>
    <n v="135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0"/>
    <n v="3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0"/>
    <n v="3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0"/>
    <n v="3"/>
    <n v="0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0"/>
    <n v="3"/>
    <n v="0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0"/>
    <n v="3"/>
    <n v="0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0"/>
    <n v="3"/>
    <n v="0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0"/>
    <n v="3"/>
    <n v="0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0"/>
    <n v="3"/>
    <n v="0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0"/>
    <n v="3"/>
    <n v="0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0"/>
    <n v="3"/>
    <n v="0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0"/>
    <n v="3"/>
    <n v="0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0"/>
    <n v="3"/>
    <n v="0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0"/>
    <n v="3"/>
    <n v="0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0"/>
    <n v="3"/>
    <n v="0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0"/>
    <n v="3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0"/>
    <n v="3"/>
    <n v="1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0"/>
    <n v="3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0"/>
    <n v="3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1"/>
    <n v="12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1"/>
    <n v="12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1"/>
    <n v="12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1"/>
    <n v="12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1"/>
    <n v="12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1"/>
    <n v="12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1"/>
    <n v="12"/>
    <n v="37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1"/>
    <n v="12"/>
    <n v="26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1"/>
    <n v="12"/>
    <n v="49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1"/>
    <n v="12"/>
    <n v="31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1"/>
    <n v="12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1"/>
    <n v="12"/>
    <n v="79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1"/>
    <n v="12"/>
    <n v="9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1"/>
    <n v="12"/>
    <n v="121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1"/>
    <n v="12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1"/>
    <n v="12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1"/>
    <n v="12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1"/>
    <n v="12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1"/>
    <n v="12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1"/>
    <n v="12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1"/>
    <n v="12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1"/>
    <n v="12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1"/>
    <n v="12"/>
    <n v="56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1"/>
    <n v="12"/>
    <n v="36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1"/>
    <n v="12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1"/>
    <n v="12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1"/>
    <n v="12"/>
    <n v="4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1"/>
    <n v="12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1"/>
    <n v="12"/>
    <n v="4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1"/>
    <n v="12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1"/>
    <n v="12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1"/>
    <n v="12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1"/>
    <n v="12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1"/>
    <n v="12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1"/>
    <n v="12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1"/>
    <n v="12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1"/>
    <n v="12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1"/>
    <n v="12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1"/>
    <n v="12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1"/>
    <n v="12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1"/>
    <n v="12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1"/>
    <n v="12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1"/>
    <n v="12"/>
    <n v="139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1"/>
    <n v="12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1"/>
    <n v="12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1"/>
    <n v="12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1"/>
    <n v="12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1"/>
    <n v="12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1"/>
    <n v="12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1"/>
    <n v="12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1"/>
    <n v="12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1"/>
    <n v="12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1"/>
    <n v="12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1"/>
    <n v="12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1"/>
    <n v="12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1"/>
    <n v="12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1"/>
    <n v="12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1"/>
    <n v="12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1"/>
    <n v="12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1"/>
    <n v="12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1"/>
    <n v="12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2"/>
    <n v="12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2"/>
    <n v="12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2"/>
    <n v="12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2"/>
    <n v="12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2"/>
    <n v="12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2"/>
    <n v="12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2"/>
    <n v="12"/>
    <n v="38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2"/>
    <n v="12"/>
    <n v="27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2"/>
    <n v="12"/>
    <n v="51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2"/>
    <n v="12"/>
    <n v="32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2"/>
    <n v="12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2"/>
    <n v="12"/>
    <n v="81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2"/>
    <n v="12"/>
    <n v="10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2"/>
    <n v="12"/>
    <n v="125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2"/>
    <n v="12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2"/>
    <n v="12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2"/>
    <n v="12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2"/>
    <n v="12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2"/>
    <n v="12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2"/>
    <n v="12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2"/>
    <n v="12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2"/>
    <n v="12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2"/>
    <n v="12"/>
    <n v="58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2"/>
    <n v="12"/>
    <n v="37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2"/>
    <n v="12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2"/>
    <n v="12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2"/>
    <n v="12"/>
    <n v="10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2"/>
    <n v="12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2"/>
    <n v="12"/>
    <n v="6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2"/>
    <n v="12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2"/>
    <n v="12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2"/>
    <n v="12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2"/>
    <n v="12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2"/>
    <n v="12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2"/>
    <n v="12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2"/>
    <n v="12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2"/>
    <n v="12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2"/>
    <n v="12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2"/>
    <n v="12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2"/>
    <n v="12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2"/>
    <n v="12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2"/>
    <n v="12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2"/>
    <n v="12"/>
    <n v="143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2"/>
    <n v="12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2"/>
    <n v="12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2"/>
    <n v="12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2"/>
    <n v="12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2"/>
    <n v="12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2"/>
    <n v="12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2"/>
    <n v="12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2"/>
    <n v="12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2"/>
    <n v="12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2"/>
    <n v="12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2"/>
    <n v="12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2"/>
    <n v="12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2"/>
    <n v="12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2"/>
    <n v="12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2"/>
    <n v="12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2"/>
    <n v="12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2"/>
    <n v="12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2"/>
    <n v="12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3"/>
    <n v="12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3"/>
    <n v="12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3"/>
    <n v="12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3"/>
    <n v="12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3"/>
    <n v="12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3"/>
    <n v="12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3"/>
    <n v="12"/>
    <n v="39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3"/>
    <n v="12"/>
    <n v="28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3"/>
    <n v="12"/>
    <n v="53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3"/>
    <n v="12"/>
    <n v="33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3"/>
    <n v="12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3"/>
    <n v="12"/>
    <n v="84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3"/>
    <n v="12"/>
    <n v="11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3"/>
    <n v="12"/>
    <n v="129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3"/>
    <n v="12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3"/>
    <n v="12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3"/>
    <n v="12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3"/>
    <n v="12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3"/>
    <n v="12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3"/>
    <n v="12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3"/>
    <n v="12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3"/>
    <n v="12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3"/>
    <n v="12"/>
    <n v="60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3"/>
    <n v="12"/>
    <n v="38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3"/>
    <n v="12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3"/>
    <n v="12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3"/>
    <n v="12"/>
    <n v="10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3"/>
    <n v="12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3"/>
    <n v="12"/>
    <n v="6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3"/>
    <n v="12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3"/>
    <n v="12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3"/>
    <n v="12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3"/>
    <n v="12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3"/>
    <n v="12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3"/>
    <n v="12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3"/>
    <n v="12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3"/>
    <n v="12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3"/>
    <n v="12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3"/>
    <n v="12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3"/>
    <n v="12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3"/>
    <n v="12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3"/>
    <n v="12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3"/>
    <n v="12"/>
    <n v="147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3"/>
    <n v="12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3"/>
    <n v="12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3"/>
    <n v="12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3"/>
    <n v="12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3"/>
    <n v="12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3"/>
    <n v="12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3"/>
    <n v="12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3"/>
    <n v="12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3"/>
    <n v="12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3"/>
    <n v="12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3"/>
    <n v="12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3"/>
    <n v="12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3"/>
    <n v="12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3"/>
    <n v="12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3"/>
    <n v="12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3"/>
    <n v="12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3"/>
    <n v="12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3"/>
    <n v="12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4"/>
    <n v="12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4"/>
    <n v="12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4"/>
    <n v="12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4"/>
    <n v="12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4"/>
    <n v="12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4"/>
    <n v="12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4"/>
    <n v="12"/>
    <n v="40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4"/>
    <n v="12"/>
    <n v="29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4"/>
    <n v="12"/>
    <n v="55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4"/>
    <n v="12"/>
    <n v="34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4"/>
    <n v="12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4"/>
    <n v="12"/>
    <n v="87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4"/>
    <n v="12"/>
    <n v="12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4"/>
    <n v="12"/>
    <n v="133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4"/>
    <n v="12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4"/>
    <n v="12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4"/>
    <n v="12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4"/>
    <n v="12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4"/>
    <n v="12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4"/>
    <n v="12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4"/>
    <n v="12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4"/>
    <n v="12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4"/>
    <n v="12"/>
    <n v="62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4"/>
    <n v="12"/>
    <n v="39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4"/>
    <n v="12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4"/>
    <n v="12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4"/>
    <n v="12"/>
    <n v="10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4"/>
    <n v="12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4"/>
    <n v="12"/>
    <n v="8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4"/>
    <n v="12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4"/>
    <n v="12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4"/>
    <n v="12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4"/>
    <n v="12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4"/>
    <n v="12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4"/>
    <n v="12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4"/>
    <n v="12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4"/>
    <n v="12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4"/>
    <n v="12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4"/>
    <n v="12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4"/>
    <n v="12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4"/>
    <n v="12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4"/>
    <n v="12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4"/>
    <n v="12"/>
    <n v="151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4"/>
    <n v="12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4"/>
    <n v="12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4"/>
    <n v="12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4"/>
    <n v="12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4"/>
    <n v="12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4"/>
    <n v="12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4"/>
    <n v="12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4"/>
    <n v="12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4"/>
    <n v="12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4"/>
    <n v="12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4"/>
    <n v="12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4"/>
    <n v="12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4"/>
    <n v="12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4"/>
    <n v="12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4"/>
    <n v="12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4"/>
    <n v="12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4"/>
    <n v="12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4"/>
    <n v="12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5"/>
    <n v="12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5"/>
    <n v="12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5"/>
    <n v="12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5"/>
    <n v="12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5"/>
    <n v="12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5"/>
    <n v="12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5"/>
    <n v="12"/>
    <n v="41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5"/>
    <n v="12"/>
    <n v="30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5"/>
    <n v="12"/>
    <n v="57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5"/>
    <n v="12"/>
    <n v="35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5"/>
    <n v="12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5"/>
    <n v="12"/>
    <n v="90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5"/>
    <n v="12"/>
    <n v="13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5"/>
    <n v="12"/>
    <n v="137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5"/>
    <n v="12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5"/>
    <n v="12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5"/>
    <n v="12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5"/>
    <n v="12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5"/>
    <n v="12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5"/>
    <n v="12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5"/>
    <n v="12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5"/>
    <n v="12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5"/>
    <n v="12"/>
    <n v="64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5"/>
    <n v="12"/>
    <n v="40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5"/>
    <n v="12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5"/>
    <n v="12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5"/>
    <n v="12"/>
    <n v="10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5"/>
    <n v="12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5"/>
    <n v="12"/>
    <n v="8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5"/>
    <n v="12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5"/>
    <n v="12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5"/>
    <n v="12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5"/>
    <n v="12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5"/>
    <n v="12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5"/>
    <n v="12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5"/>
    <n v="12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5"/>
    <n v="12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5"/>
    <n v="12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5"/>
    <n v="12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5"/>
    <n v="12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5"/>
    <n v="12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5"/>
    <n v="12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5"/>
    <n v="12"/>
    <n v="155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5"/>
    <n v="12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5"/>
    <n v="12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5"/>
    <n v="12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5"/>
    <n v="12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5"/>
    <n v="12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5"/>
    <n v="12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5"/>
    <n v="12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5"/>
    <n v="12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5"/>
    <n v="12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5"/>
    <n v="12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5"/>
    <n v="12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5"/>
    <n v="12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5"/>
    <n v="12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5"/>
    <n v="12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5"/>
    <n v="12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5"/>
    <n v="12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5"/>
    <n v="12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5"/>
    <n v="12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6"/>
    <n v="12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6"/>
    <n v="12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6"/>
    <n v="12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6"/>
    <n v="12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6"/>
    <n v="12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6"/>
    <n v="12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6"/>
    <n v="12"/>
    <n v="43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6"/>
    <n v="12"/>
    <n v="31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6"/>
    <n v="12"/>
    <n v="59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6"/>
    <n v="12"/>
    <n v="36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6"/>
    <n v="12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6"/>
    <n v="12"/>
    <n v="93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6"/>
    <n v="12"/>
    <n v="14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6"/>
    <n v="12"/>
    <n v="141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6"/>
    <n v="12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6"/>
    <n v="12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6"/>
    <n v="12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6"/>
    <n v="12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6"/>
    <n v="12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6"/>
    <n v="12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6"/>
    <n v="12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6"/>
    <n v="12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6"/>
    <n v="12"/>
    <n v="66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6"/>
    <n v="12"/>
    <n v="41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6"/>
    <n v="12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6"/>
    <n v="12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6"/>
    <n v="12"/>
    <n v="10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6"/>
    <n v="12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6"/>
    <n v="12"/>
    <n v="10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6"/>
    <n v="12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6"/>
    <n v="12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6"/>
    <n v="12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6"/>
    <n v="12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6"/>
    <n v="12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6"/>
    <n v="12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6"/>
    <n v="12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6"/>
    <n v="12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6"/>
    <n v="12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6"/>
    <n v="12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6"/>
    <n v="12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6"/>
    <n v="12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6"/>
    <n v="12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6"/>
    <n v="12"/>
    <n v="159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6"/>
    <n v="12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6"/>
    <n v="12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6"/>
    <n v="12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6"/>
    <n v="12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6"/>
    <n v="12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6"/>
    <n v="12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6"/>
    <n v="12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6"/>
    <n v="12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6"/>
    <n v="12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6"/>
    <n v="12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6"/>
    <n v="12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6"/>
    <n v="12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6"/>
    <n v="12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6"/>
    <n v="12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6"/>
    <n v="12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6"/>
    <n v="12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6"/>
    <n v="12"/>
    <n v="0"/>
    <s v="trans-out"/>
    <s v="8.2"/>
    <n v="0"/>
    <x v="7"/>
    <s v="Transition out"/>
    <s v="Project"/>
    <s v="% of yearly expenditure"/>
    <s v="QT&amp;M"/>
    <s v="N/A"/>
    <s v="N/A"/>
    <s v="N/A"/>
    <n v="0"/>
    <n v="0.05"/>
    <n v="0"/>
    <n v="0"/>
    <s v="N/A"/>
    <s v="N/A"/>
    <s v="Fees for transition out. Percentage of annual services fees for current year."/>
    <n v="1"/>
    <n v="0"/>
    <n v="0"/>
    <n v="0"/>
  </r>
  <r>
    <x v="6"/>
    <n v="12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  <r>
    <x v="7"/>
    <n v="9"/>
    <n v="1"/>
    <s v="ext-fw"/>
    <s v="6.1.1.10"/>
    <n v="0"/>
    <x v="0"/>
    <s v="External firewall"/>
    <s v="Managed service"/>
    <s v="managed datacentre"/>
    <s v="Monthly service fee"/>
    <s v="24/7"/>
    <s v="any"/>
    <s v="N/A"/>
    <n v="0"/>
    <n v="1620"/>
    <n v="0"/>
    <n v="0"/>
    <s v="E1"/>
    <n v="0"/>
    <s v="Highly available external firewall service for all ECHA IT services. Changes charged separately via Effort Band."/>
    <n v="1"/>
    <n v="0"/>
    <n v="0"/>
    <n v="0"/>
  </r>
  <r>
    <x v="7"/>
    <n v="9"/>
    <n v="1"/>
    <s v="r-proxy"/>
    <s v="6.1.1.10"/>
    <n v="0"/>
    <x v="0"/>
    <s v="Reverse Proxy"/>
    <s v="Managed service"/>
    <s v="managed datacentre"/>
    <s v="Monthly service fee"/>
    <s v="24/7"/>
    <s v="any"/>
    <s v="N/A"/>
    <n v="0"/>
    <n v="1053"/>
    <n v="0"/>
    <n v="0"/>
    <s v="E5"/>
    <n v="0"/>
    <s v="Highly available reverse proxy service for all pertient ECHA IT services. Changes charged separately via Effort Band."/>
    <n v="1"/>
    <n v="0"/>
    <n v="0"/>
    <n v="0"/>
  </r>
  <r>
    <x v="7"/>
    <n v="9"/>
    <n v="1"/>
    <s v="cl-proxy-p"/>
    <s v="6.1.1.10"/>
    <n v="0"/>
    <x v="0"/>
    <s v="Client Proxy"/>
    <s v="Managed service"/>
    <s v="managed datacentre"/>
    <s v="Monthly service fee"/>
    <s v="24/7"/>
    <s v="private"/>
    <s v="N/A"/>
    <n v="0"/>
    <n v="180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7"/>
    <n v="9"/>
    <n v="1"/>
    <s v="waf-p"/>
    <s v="6.1.1.10"/>
    <n v="0"/>
    <x v="0"/>
    <s v="Web Application Firewall"/>
    <s v="Managed service"/>
    <s v="managed datacentre"/>
    <s v="Monthly service fee"/>
    <s v="24/7"/>
    <s v="private"/>
    <s v="N/A"/>
    <n v="0"/>
    <n v="4140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7"/>
    <n v="9"/>
    <n v="0"/>
    <s v="cl-proxy-tc"/>
    <s v="6.1.1.10"/>
    <n v="0"/>
    <x v="0"/>
    <s v="Client Proxy"/>
    <s v="Managed service"/>
    <s v="managed datacentre"/>
    <s v="Monthly service fee"/>
    <s v="24/7"/>
    <s v="trusted community"/>
    <s v="N/A"/>
    <n v="0"/>
    <n v="810"/>
    <n v="0"/>
    <n v="0"/>
    <s v="E1"/>
    <n v="0"/>
    <s v="Highly available client proxy services for all pertinent ECHA IT services. Changes charged separately via Effort Band."/>
    <n v="1"/>
    <n v="0"/>
    <n v="0"/>
    <n v="0"/>
  </r>
  <r>
    <x v="7"/>
    <n v="9"/>
    <n v="0"/>
    <s v="waf-tc"/>
    <s v="6.1.1.10"/>
    <n v="0"/>
    <x v="0"/>
    <s v="Web Application Firewall"/>
    <s v="Managed service"/>
    <s v="managed datacentre"/>
    <s v="Monthly service fee"/>
    <s v="24/7"/>
    <s v="trusted community"/>
    <s v="N/A"/>
    <n v="0"/>
    <n v="1863"/>
    <n v="0"/>
    <n v="0"/>
    <s v="E1"/>
    <n v="0"/>
    <s v="Highly available web application firewall service for all perinent ECHA IT services. Changes charged separately via Effort Band."/>
    <n v="1"/>
    <n v="0"/>
    <n v="0"/>
    <n v="0"/>
  </r>
  <r>
    <x v="7"/>
    <n v="9"/>
    <n v="45000"/>
    <s v="bronze-p"/>
    <s v="6.1.1.4"/>
    <n v="8"/>
    <x v="0"/>
    <s v="Cloud Service"/>
    <s v="Storage, bronze"/>
    <s v="GB"/>
    <s v="Monthly service fee"/>
    <s v="24/7"/>
    <s v="private"/>
    <n v="0"/>
    <n v="0"/>
    <n v="0.08"/>
    <n v="0"/>
    <n v="0"/>
    <s v="N/A"/>
    <s v="N/A"/>
    <s v="The amount of provisioned storage, &quot;bronze&quot; tier, per GB."/>
    <n v="1"/>
    <n v="0"/>
    <n v="0"/>
    <n v="0"/>
  </r>
  <r>
    <x v="7"/>
    <n v="9"/>
    <n v="3200"/>
    <s v="cpu-p"/>
    <s v="6.1.1.4"/>
    <n v="1"/>
    <x v="0"/>
    <s v="Cloud Service"/>
    <s v="Compute, CPU"/>
    <s v="vCPU"/>
    <s v="Monthly service fee"/>
    <s v="24/7"/>
    <s v="private"/>
    <n v="0"/>
    <n v="0"/>
    <n v="9.7200000000000006"/>
    <n v="0"/>
    <n v="0"/>
    <s v="N/A"/>
    <s v="N/A"/>
    <s v="The number of provisioned virtual CPUs for powered on VMs, per vCPU."/>
    <n v="1"/>
    <n v="0"/>
    <n v="0"/>
    <n v="0"/>
  </r>
  <r>
    <x v="7"/>
    <n v="9"/>
    <n v="61000"/>
    <s v="gold-dr-p"/>
    <s v="6.1.1.4"/>
    <n v="4"/>
    <x v="0"/>
    <s v="Cloud Service"/>
    <s v="Storage, gold, replicated"/>
    <s v="GB"/>
    <s v="Monthly service fee"/>
    <s v="24/7"/>
    <s v="private"/>
    <n v="0"/>
    <n v="0"/>
    <n v="0.65"/>
    <n v="0"/>
    <n v="0"/>
    <s v="N/A"/>
    <s v="N/A"/>
    <s v="The amount of provisioned storage, &quot;gold&quot; tier, with cross-datacentre replication, per GB."/>
    <n v="1"/>
    <n v="0"/>
    <n v="0"/>
    <n v="0"/>
  </r>
  <r>
    <x v="7"/>
    <n v="9"/>
    <n v="37000"/>
    <s v="gold-p"/>
    <s v="6.1.1.4"/>
    <n v="5"/>
    <x v="0"/>
    <s v="Cloud Service"/>
    <s v="Storage, gold"/>
    <s v="GB"/>
    <s v="Monthly service fee"/>
    <s v="24/7"/>
    <s v="private"/>
    <n v="0"/>
    <n v="0"/>
    <n v="0.32"/>
    <n v="0"/>
    <n v="0"/>
    <s v="N/A"/>
    <s v="N/A"/>
    <s v="The amount of provisioned storage, &quot;gold&quot; tier, per GB."/>
    <n v="1"/>
    <n v="0"/>
    <n v="0"/>
    <n v="0"/>
  </r>
  <r>
    <x v="7"/>
    <n v="9"/>
    <n v="1"/>
    <s v="net-p"/>
    <s v="6.1.1.4"/>
    <n v="3"/>
    <x v="0"/>
    <s v="Cloud Service"/>
    <s v="Compute, network"/>
    <s v="managed datacentre"/>
    <s v="Monthly service fee"/>
    <s v="24/7"/>
    <s v="private"/>
    <s v="N/A"/>
    <n v="0"/>
    <n v="40500"/>
    <n v="0"/>
    <n v="0"/>
    <s v="N/A"/>
    <s v="N/A"/>
    <s v="The cost for network management for the entire managed datacentre."/>
    <n v="1"/>
    <n v="0"/>
    <n v="0"/>
    <n v="0"/>
  </r>
  <r>
    <x v="7"/>
    <n v="9"/>
    <n v="9600"/>
    <s v="ram-p"/>
    <s v="6.1.1.4"/>
    <n v="2"/>
    <x v="0"/>
    <s v="Cloud Service"/>
    <s v="Compute, RAM"/>
    <s v="GB"/>
    <s v="Monthly service fee"/>
    <s v="24/7"/>
    <s v="private"/>
    <n v="0"/>
    <n v="0"/>
    <n v="3.24"/>
    <n v="0"/>
    <n v="0"/>
    <s v="N/A"/>
    <s v="N/A"/>
    <s v="The amount of provisioned RAM for powered on VMs, per GB."/>
    <n v="1"/>
    <n v="0"/>
    <n v="0"/>
    <n v="0"/>
  </r>
  <r>
    <x v="7"/>
    <n v="9"/>
    <n v="15000"/>
    <s v="silver-dr-p"/>
    <s v="6.1.1.4"/>
    <n v="6"/>
    <x v="0"/>
    <s v="Cloud Service"/>
    <s v="Storage, silver, replicated"/>
    <s v="GB"/>
    <s v="Monthly service fee"/>
    <s v="24/7"/>
    <s v="private"/>
    <n v="0"/>
    <n v="0"/>
    <n v="0.41"/>
    <n v="0"/>
    <n v="0"/>
    <s v="N/A"/>
    <s v="N/A"/>
    <s v="The amount of provisioned storage, &quot;silver&quot; tier, with cross-datacentre replication, per GB."/>
    <n v="1"/>
    <n v="0"/>
    <n v="0"/>
    <n v="0"/>
  </r>
  <r>
    <x v="7"/>
    <n v="9"/>
    <n v="145000"/>
    <s v="silver-p"/>
    <s v="6.1.1.4"/>
    <n v="7"/>
    <x v="0"/>
    <s v="Cloud Service"/>
    <s v="Storage, silver"/>
    <s v="GB"/>
    <s v="Monthly service fee"/>
    <s v="24/7"/>
    <s v="private"/>
    <n v="0"/>
    <n v="0"/>
    <n v="0.2"/>
    <n v="0"/>
    <n v="0"/>
    <s v="N/A"/>
    <s v="N/A"/>
    <s v="The amount of provisioned storage, &quot;silver&quot; tier, per GB."/>
    <n v="1"/>
    <n v="0"/>
    <n v="0"/>
    <n v="0"/>
  </r>
  <r>
    <x v="7"/>
    <n v="9"/>
    <n v="0"/>
    <s v="bronze-tc"/>
    <s v="6.1.1.4"/>
    <n v="8"/>
    <x v="0"/>
    <s v="Cloud Service"/>
    <s v="Storage, bronze"/>
    <s v="GB"/>
    <s v="Monthly service fee"/>
    <s v="24/7"/>
    <s v="trusted community"/>
    <s v="N/A"/>
    <n v="0"/>
    <s v="N/A"/>
    <n v="0"/>
    <n v="0"/>
    <s v="N/A"/>
    <s v="N/A"/>
    <s v="The amount of provisioned storage, &quot;bronze&quot; tier, per GB."/>
    <n v="1"/>
    <n v="0"/>
    <n v="0"/>
    <n v="0"/>
  </r>
  <r>
    <x v="7"/>
    <n v="9"/>
    <n v="0"/>
    <s v="cpu-tc"/>
    <s v="6.1.1.4"/>
    <n v="1"/>
    <x v="0"/>
    <s v="Cloud Service"/>
    <s v="Compute, CPU"/>
    <s v="vCPU"/>
    <s v="Monthly service fee"/>
    <s v="24/7"/>
    <s v="trusted community"/>
    <s v="N/A"/>
    <n v="0"/>
    <s v="N/A"/>
    <n v="0"/>
    <n v="0"/>
    <s v="N/A"/>
    <s v="N/A"/>
    <s v="The number of provisioned virtual CPUs for powered on VMs, per vCPU."/>
    <n v="1"/>
    <n v="0"/>
    <n v="0"/>
    <n v="0"/>
  </r>
  <r>
    <x v="7"/>
    <n v="9"/>
    <n v="0"/>
    <s v="gold-dr-tc"/>
    <s v="6.1.1.4"/>
    <n v="4"/>
    <x v="0"/>
    <s v="Cloud Service"/>
    <s v="Storage, gold, replicate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with cross-datacentre replication, per GB."/>
    <n v="1"/>
    <n v="0"/>
    <n v="0"/>
    <n v="0"/>
  </r>
  <r>
    <x v="7"/>
    <n v="9"/>
    <n v="0"/>
    <s v="gold-tc"/>
    <s v="6.1.1.4"/>
    <n v="5"/>
    <x v="0"/>
    <s v="Cloud Service"/>
    <s v="Storage, gold"/>
    <s v="GB"/>
    <s v="Monthly service fee"/>
    <s v="24/7"/>
    <s v="trusted community"/>
    <s v="N/A"/>
    <n v="0"/>
    <s v="N/A"/>
    <n v="0"/>
    <n v="0"/>
    <s v="N/A"/>
    <s v="N/A"/>
    <s v="The amount of provisioned storage, &quot;gold&quot; tier, per GB."/>
    <n v="1"/>
    <n v="0"/>
    <n v="0"/>
    <n v="0"/>
  </r>
  <r>
    <x v="7"/>
    <n v="9"/>
    <n v="0"/>
    <s v="net-tc"/>
    <s v="6.1.1.4"/>
    <n v="3"/>
    <x v="0"/>
    <s v="Cloud Service"/>
    <s v="Compute, network"/>
    <s v="managed datacentre"/>
    <s v="Monthly service fee"/>
    <s v="24/7"/>
    <s v="trusted community"/>
    <s v="N/A"/>
    <n v="0"/>
    <s v="N/A"/>
    <n v="0"/>
    <n v="0"/>
    <s v="N/A"/>
    <s v="N/A"/>
    <s v="The cost for network management for the entire managed datacentre."/>
    <n v="1"/>
    <n v="0"/>
    <n v="0"/>
    <n v="0"/>
  </r>
  <r>
    <x v="7"/>
    <n v="9"/>
    <n v="0"/>
    <s v="ram-tc"/>
    <s v="6.1.1.4"/>
    <n v="2"/>
    <x v="0"/>
    <s v="Cloud Service"/>
    <s v="Compute, RAM"/>
    <s v="GB"/>
    <s v="Monthly service fee"/>
    <s v="24/7"/>
    <s v="trusted community"/>
    <s v="N/A"/>
    <n v="0"/>
    <s v="N/A"/>
    <n v="0"/>
    <n v="0"/>
    <s v="N/A"/>
    <s v="N/A"/>
    <s v="The amount of provisioned RAM for powered on VMs, per GB."/>
    <n v="1"/>
    <n v="0"/>
    <n v="0"/>
    <n v="0"/>
  </r>
  <r>
    <x v="7"/>
    <n v="9"/>
    <n v="0"/>
    <s v="silver-dr-tc"/>
    <s v="6.1.1.4"/>
    <n v="6"/>
    <x v="0"/>
    <s v="Cloud Service"/>
    <s v="Storage, silver, replicated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with cross-datacentre replication, per GB."/>
    <n v="1"/>
    <n v="0"/>
    <n v="0"/>
    <n v="0"/>
  </r>
  <r>
    <x v="7"/>
    <n v="9"/>
    <n v="0"/>
    <s v="silver-tc"/>
    <s v="6.1.1.4"/>
    <n v="7"/>
    <x v="0"/>
    <s v="Cloud Service"/>
    <s v="Storage, silver"/>
    <s v="GB"/>
    <s v="Monthly service fee"/>
    <s v="24/7"/>
    <s v="trusted community"/>
    <s v="N/A"/>
    <n v="0"/>
    <s v="N/A"/>
    <n v="0"/>
    <n v="0"/>
    <s v="N/A"/>
    <s v="N/A"/>
    <s v="The amount of provisioned storage, &quot;silver&quot; tier, per GB."/>
    <n v="1"/>
    <n v="0"/>
    <n v="0"/>
    <n v="0"/>
  </r>
  <r>
    <x v="7"/>
    <n v="9"/>
    <n v="680"/>
    <s v="lic-lnx"/>
    <s v="6.1.1.5"/>
    <n v="0"/>
    <x v="0"/>
    <s v="Managed OS"/>
    <s v="OS license, Linux"/>
    <s v="VM"/>
    <s v="Monthly service fee"/>
    <s v="24/7"/>
    <s v="private"/>
    <n v="0"/>
    <n v="0"/>
    <n v="31.5"/>
    <n v="0"/>
    <n v="0"/>
    <s v="N/A"/>
    <s v="N/A"/>
    <s v="The license for one instance of RHEL for a powered on VM."/>
    <n v="1"/>
    <n v="0"/>
    <n v="0"/>
    <n v="0"/>
  </r>
  <r>
    <x v="7"/>
    <n v="9"/>
    <n v="430"/>
    <s v="lic-win"/>
    <s v="6.1.1.5"/>
    <n v="0"/>
    <x v="0"/>
    <s v="Managed OS"/>
    <s v="OS license, Windows"/>
    <s v="VM"/>
    <s v="Monthly service fee"/>
    <s v="24/7"/>
    <s v="private"/>
    <n v="0"/>
    <n v="0"/>
    <n v="31.5"/>
    <n v="0"/>
    <n v="0"/>
    <s v="N/A"/>
    <s v="N/A"/>
    <s v="The license for one instance of Window Server for a powered on VM."/>
    <n v="1"/>
    <n v="0"/>
    <n v="0"/>
    <n v="0"/>
  </r>
  <r>
    <x v="7"/>
    <n v="9"/>
    <n v="1"/>
    <s v="os-lnx"/>
    <s v="6.1.1.5"/>
    <n v="0"/>
    <x v="0"/>
    <s v="Managed OS"/>
    <s v="Managed OS, Linux"/>
    <s v="managed datacentre"/>
    <s v="Monthly service fee"/>
    <s v="24/7"/>
    <s v="private"/>
    <s v="N/A"/>
    <n v="0"/>
    <n v="11250"/>
    <n v="0"/>
    <n v="0"/>
    <s v="E3"/>
    <n v="0"/>
    <s v="The fee for for managing all Linux OSes. Changes are billable via the Effor Band."/>
    <n v="1"/>
    <n v="0"/>
    <n v="0"/>
    <n v="0"/>
  </r>
  <r>
    <x v="7"/>
    <n v="9"/>
    <n v="1"/>
    <s v="os-win"/>
    <s v="6.1.1.5"/>
    <n v="0"/>
    <x v="0"/>
    <s v="Managed OS"/>
    <s v="Managed OS, Windows"/>
    <s v="managed datacentre"/>
    <s v="Monthly service fee"/>
    <s v="24/7"/>
    <s v="private"/>
    <s v="N/A"/>
    <n v="0"/>
    <n v="5400"/>
    <n v="0"/>
    <n v="0"/>
    <s v="E3"/>
    <n v="0"/>
    <s v="The fee for for managing all Windows OSes. Changes are billable via the Effor Band."/>
    <n v="1"/>
    <n v="0"/>
    <n v="0"/>
    <n v="0"/>
  </r>
  <r>
    <x v="7"/>
    <n v="9"/>
    <n v="10"/>
    <s v="inet-p"/>
    <s v="6.1.1.7"/>
    <n v="0"/>
    <x v="0"/>
    <s v="Internet access"/>
    <s v="Internet access, datacentre"/>
    <s v="100 Mbit/s"/>
    <s v="Monthly service fee"/>
    <s v="24/7"/>
    <s v="private"/>
    <s v="N/A"/>
    <n v="0"/>
    <n v="734.39"/>
    <n v="0"/>
    <n v="0"/>
    <s v="N/A"/>
    <s v="N/A"/>
    <s v="Highly available Internet access supporting ECHA's PI IP and ASN."/>
    <n v="1"/>
    <n v="0"/>
    <n v="0"/>
    <n v="0"/>
  </r>
  <r>
    <x v="7"/>
    <n v="9"/>
    <n v="0"/>
    <s v="inet-tc"/>
    <s v="6.1.1.7"/>
    <n v="0"/>
    <x v="0"/>
    <s v="Internet access"/>
    <s v="Internet access, datacentre"/>
    <s v="100 Mbit/s"/>
    <s v="Monthly service fee"/>
    <s v="24/7"/>
    <s v="trusted community"/>
    <s v="N/A"/>
    <n v="0"/>
    <n v="367.2"/>
    <n v="0"/>
    <n v="0"/>
    <s v="N/A"/>
    <s v="N/A"/>
    <s v="Highly available Internet access supporting ECHA's PI IP and ASN."/>
    <n v="1"/>
    <n v="0"/>
    <n v="0"/>
    <n v="0"/>
  </r>
  <r>
    <x v="7"/>
    <n v="9"/>
    <n v="10"/>
    <s v="ipsec-p"/>
    <s v="6.1.1.8"/>
    <n v="0"/>
    <x v="0"/>
    <s v="Remote access"/>
    <s v="IPSec tunnel"/>
    <s v="10 tunnels"/>
    <s v="Monthly service fee"/>
    <s v="24/7"/>
    <s v="private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7"/>
    <n v="9"/>
    <n v="1"/>
    <s v="pulse-p"/>
    <s v="6.1.1.8"/>
    <n v="0"/>
    <x v="0"/>
    <s v="Remote access"/>
    <s v="Pulse SA &amp; RSA auth."/>
    <s v="managed datacentre"/>
    <s v="Monthly service fee"/>
    <s v="24/7"/>
    <s v="private"/>
    <s v="N/A"/>
    <n v="0"/>
    <n v="1800"/>
    <n v="0"/>
    <n v="0"/>
    <s v="E5"/>
    <n v="0"/>
    <s v="Pulse Secure Access and RSA authentication with ECHA owned tokens, for entire managed datacentre. Changes charged separately via Effort Band."/>
    <n v="1"/>
    <n v="0"/>
    <n v="0"/>
    <n v="0"/>
  </r>
  <r>
    <x v="7"/>
    <n v="9"/>
    <n v="0"/>
    <s v="ipsec-tc"/>
    <s v="6.1.1.8"/>
    <n v="0"/>
    <x v="0"/>
    <s v="Remote access"/>
    <s v="IPSec tunnel"/>
    <s v="10 tunnels"/>
    <s v="Monthly service fee"/>
    <s v="24/7"/>
    <s v="trusted community"/>
    <s v="N/A"/>
    <n v="0"/>
    <n v="399.09"/>
    <n v="0"/>
    <n v="0"/>
    <s v="E1"/>
    <n v="0"/>
    <s v="IPSec tunnels to ECHA partners, per 10 tunnels. Changes charged separately via Effort Band."/>
    <n v="1"/>
    <n v="0"/>
    <n v="0"/>
    <n v="0"/>
  </r>
  <r>
    <x v="7"/>
    <n v="9"/>
    <n v="144"/>
    <s v="energy"/>
    <s v="6.1.1.9"/>
    <n v="0"/>
    <x v="0"/>
    <s v="Datacentre hosting of ECHA owned hardware"/>
    <s v="Energy"/>
    <s v="kW/h consumed"/>
    <s v="Monthly service fee"/>
    <s v="24/7"/>
    <s v="any"/>
    <s v="N/A"/>
    <n v="0"/>
    <s v="N/A"/>
    <n v="0"/>
    <n v="0"/>
    <s v="N/A"/>
    <s v="N/A"/>
    <s v="Power consumed for powered on hosted ECHA owned equipment."/>
    <n v="1"/>
    <n v="0"/>
    <n v="0"/>
    <n v="0"/>
  </r>
  <r>
    <x v="7"/>
    <n v="9"/>
    <n v="42"/>
    <s v="rackspace"/>
    <s v="6.1.1.9"/>
    <n v="0"/>
    <x v="0"/>
    <s v="Datacentre hosting of ECHA owned hardware"/>
    <s v="Rackspace"/>
    <s v="Rack unit"/>
    <s v="Monthly service fee"/>
    <s v="24/7"/>
    <s v="any"/>
    <s v="N/A"/>
    <n v="0"/>
    <n v="25.61"/>
    <n v="0"/>
    <n v="0"/>
    <s v="N/A"/>
    <s v="N/A"/>
    <s v="One rack unit hosted for ECHA owned equipment in the DC."/>
    <n v="1"/>
    <n v="0"/>
    <n v="0"/>
    <n v="0"/>
  </r>
  <r>
    <x v="7"/>
    <n v="9"/>
    <n v="1"/>
    <s v="lan"/>
    <s v="6.1.2.1"/>
    <n v="0"/>
    <x v="1"/>
    <s v="Managed ECHA LAN"/>
    <s v="LAN management"/>
    <s v="LAN environment"/>
    <s v="Monthly service fee"/>
    <s v="24/7"/>
    <s v="private"/>
    <s v="N/A"/>
    <n v="0"/>
    <n v="5500.8"/>
    <n v="0"/>
    <n v="0"/>
    <s v="E3"/>
    <n v="0"/>
    <s v="Management of ECHA owned LAN  equipment at ECHA premises.  On-site presence may be required. Changes charged separately via Effort Band."/>
    <n v="1"/>
    <n v="0"/>
    <n v="0"/>
    <n v="0"/>
  </r>
  <r>
    <x v="7"/>
    <n v="9"/>
    <n v="0"/>
    <s v="inet-cl-p"/>
    <s v="6.1.2.2"/>
    <n v="2"/>
    <x v="1"/>
    <s v="Managed ECHA WAN"/>
    <s v="Internet, client"/>
    <s v="100 Mb/s bandwidth"/>
    <s v="Monthly service fee"/>
    <s v="24/7"/>
    <s v="private"/>
    <s v="N/A"/>
    <n v="0"/>
    <n v="734.39"/>
    <n v="0"/>
    <n v="0"/>
    <s v="N/A"/>
    <s v="N/A"/>
    <s v="Highly available Internet access for ECHA clients. No double charging if same as for Datacentre."/>
    <n v="1"/>
    <n v="0"/>
    <n v="0"/>
    <n v="0"/>
  </r>
  <r>
    <x v="7"/>
    <n v="9"/>
    <n v="1"/>
    <s v="wan-p"/>
    <s v="6.1.2.2"/>
    <n v="1"/>
    <x v="1"/>
    <s v="Managed ECHA WAN"/>
    <s v="WAN connectivity"/>
    <s v="Gb/s bandwidth"/>
    <s v="Monthly service fee"/>
    <s v="24/7"/>
    <s v="private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7"/>
    <n v="9"/>
    <n v="0"/>
    <s v="inet-cl-tc"/>
    <s v="6.1.2.2"/>
    <n v="2"/>
    <x v="1"/>
    <s v="Managed ECHA WAN"/>
    <s v="Internet, client"/>
    <s v="100 Mb/s bandwidth"/>
    <s v="Monthly service fee"/>
    <s v="24/7"/>
    <s v="shared"/>
    <s v="N/A"/>
    <n v="0"/>
    <n v="367.2"/>
    <n v="0"/>
    <n v="0"/>
    <s v="N/A"/>
    <s v="N/A"/>
    <s v="Highly available Internet access for ECHA clients. No double charging if same as for Datacentre."/>
    <n v="1"/>
    <n v="0"/>
    <n v="0"/>
    <n v="0"/>
  </r>
  <r>
    <x v="7"/>
    <n v="9"/>
    <n v="0"/>
    <s v="wan-tc"/>
    <s v="6.1.2.2"/>
    <n v="1"/>
    <x v="1"/>
    <s v="Managed ECHA WAN"/>
    <s v="WAN connectivity"/>
    <s v="Gb/s bandwidth"/>
    <s v="Monthly service fee"/>
    <s v="24/7"/>
    <s v="shared"/>
    <s v="N/A"/>
    <n v="0"/>
    <n v="1003.77"/>
    <n v="0"/>
    <n v="0"/>
    <s v="N/A"/>
    <s v="N/A"/>
    <s v="Highly available WAN connections between ECHA and Contractor datacentres."/>
    <n v="1"/>
    <n v="0"/>
    <n v="0"/>
    <n v="0"/>
  </r>
  <r>
    <x v="7"/>
    <n v="9"/>
    <n v="1"/>
    <s v="email-p"/>
    <s v="6.1.3.1"/>
    <n v="0"/>
    <x v="2"/>
    <s v="Email and calendaring service"/>
    <s v="Managed service"/>
    <s v="managed datacentre"/>
    <s v="Monthly service fee"/>
    <s v="24/7"/>
    <s v="private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7"/>
    <n v="9"/>
    <n v="0"/>
    <s v="email-tc"/>
    <s v="6.1.3.1"/>
    <n v="0"/>
    <x v="2"/>
    <s v="Email and calendaring service"/>
    <s v="Managed service"/>
    <s v="managed datacentre"/>
    <s v="Monthly service fee"/>
    <s v="24/7"/>
    <s v="trusted community"/>
    <s v="N/A"/>
    <n v="0"/>
    <n v="3600"/>
    <n v="0"/>
    <n v="0"/>
    <s v="E3"/>
    <n v="0"/>
    <s v="Management of ECHA email and calendaring environment. Changes charged separately via Effort Band."/>
    <n v="1"/>
    <n v="0"/>
    <n v="0"/>
    <n v="0"/>
  </r>
  <r>
    <x v="7"/>
    <n v="9"/>
    <n v="1"/>
    <s v="windows-p"/>
    <s v="6.1.3.2"/>
    <n v="0"/>
    <x v="2"/>
    <s v="Windows services"/>
    <s v="Managed service"/>
    <s v="managed datacentre"/>
    <s v="Monthly service fee"/>
    <s v="24/7"/>
    <s v="private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7"/>
    <n v="9"/>
    <n v="0"/>
    <s v="windows-tc"/>
    <s v="6.1.3.2"/>
    <n v="0"/>
    <x v="2"/>
    <s v="Windows services"/>
    <s v="Managed service"/>
    <s v="managed datacentre"/>
    <s v="Monthly service fee"/>
    <s v="24/7"/>
    <s v="trusted community"/>
    <s v="N/A"/>
    <n v="0"/>
    <n v="2880"/>
    <n v="0"/>
    <n v="0"/>
    <s v="E5"/>
    <n v="0"/>
    <s v="Management of ECHA Windows services. Changes charged separately via Effort Band."/>
    <n v="1"/>
    <n v="0"/>
    <n v="0"/>
    <n v="0"/>
  </r>
  <r>
    <x v="7"/>
    <n v="9"/>
    <n v="163000"/>
    <s v="backup-p"/>
    <s v="6.1.4"/>
    <n v="0"/>
    <x v="3"/>
    <s v="Backup and restore"/>
    <s v="Retained backup"/>
    <s v="GB"/>
    <s v="Monthly service fee"/>
    <s v="24/7"/>
    <s v="private"/>
    <n v="0"/>
    <n v="0"/>
    <n v="0.12"/>
    <n v="0"/>
    <n v="0"/>
    <s v="E1"/>
    <n v="0"/>
    <s v="Backup and restore services for all ECHA IT services, per retained GB. Restore according to Effort Band."/>
    <n v="1"/>
    <n v="0"/>
    <n v="0"/>
    <n v="0"/>
  </r>
  <r>
    <x v="7"/>
    <n v="9"/>
    <n v="0"/>
    <s v="backup-tc"/>
    <s v="6.1.4"/>
    <n v="0"/>
    <x v="3"/>
    <s v="Backup and restore"/>
    <s v="Retained backup"/>
    <s v="GB"/>
    <s v="Monthly service fee"/>
    <s v="24/7"/>
    <s v="trusted community"/>
    <s v="N/A"/>
    <n v="0"/>
    <n v="0.06"/>
    <n v="0"/>
    <n v="0"/>
    <s v="E1"/>
    <n v="0"/>
    <s v="Backup and restore services for all ECHA IT services, per retained GB. Restore according to Effort Band."/>
    <n v="1"/>
    <n v="0"/>
    <n v="0"/>
    <n v="0"/>
  </r>
  <r>
    <x v="7"/>
    <n v="9"/>
    <n v="1"/>
    <s v="off-backup"/>
    <s v="6.1.4.2"/>
    <n v="0"/>
    <x v="3"/>
    <s v="Offline backups"/>
    <s v="Retained backup"/>
    <s v="GB"/>
    <s v="Monthly service fee"/>
    <s v="9/5"/>
    <s v="any"/>
    <n v="0"/>
    <n v="0"/>
    <n v="1863"/>
    <n v="0"/>
    <n v="0"/>
    <s v="N/A"/>
    <s v="N/A"/>
    <s v="Offline backups for selected backups, per retained GB."/>
    <n v="1"/>
    <n v="0"/>
    <n v="0"/>
    <n v="0"/>
  </r>
  <r>
    <x v="7"/>
    <n v="9"/>
    <n v="2"/>
    <s v="pm-off"/>
    <s v="6.4.1"/>
    <n v="0"/>
    <x v="4"/>
    <s v="Project Manager"/>
    <s v="Offsite according to FWC discount."/>
    <s v="days"/>
    <s v="T&amp;M"/>
    <s v="N/A"/>
    <s v="N/A"/>
    <s v="N/A"/>
    <n v="0"/>
    <s v="N/A"/>
    <n v="0"/>
    <n v="0"/>
    <s v="N/A"/>
    <s v="N/A"/>
    <s v="Offsite Project Manager."/>
    <n v="1"/>
    <n v="0"/>
    <n v="0"/>
    <n v="0"/>
  </r>
  <r>
    <x v="7"/>
    <n v="9"/>
    <n v="1"/>
    <s v="pm-on"/>
    <s v="6.4.1"/>
    <n v="0"/>
    <x v="4"/>
    <s v="Project Manager"/>
    <s v="Onsite according to FWC discount."/>
    <s v="days"/>
    <s v="T&amp;M"/>
    <s v="N/A"/>
    <s v="N/A"/>
    <s v="N/A"/>
    <n v="0"/>
    <s v="N/A"/>
    <n v="0"/>
    <n v="0"/>
    <s v="N/A"/>
    <s v="N/A"/>
    <s v="Onsite Project Manager."/>
    <n v="1"/>
    <n v="0"/>
    <n v="0"/>
    <n v="0"/>
  </r>
  <r>
    <x v="7"/>
    <n v="9"/>
    <n v="2"/>
    <s v="consultant-off"/>
    <s v="6.4.2"/>
    <n v="0"/>
    <x v="4"/>
    <s v="Consultant/Senior Consultant"/>
    <s v="Offsite according to FWC discount."/>
    <s v="days"/>
    <s v="T&amp;M"/>
    <s v="N/A"/>
    <s v="N/A"/>
    <s v="N/A"/>
    <n v="0"/>
    <s v="N/A"/>
    <n v="0"/>
    <n v="0"/>
    <s v="N/A"/>
    <s v="N/A"/>
    <s v="Offsite Consultant/Senior Consultant."/>
    <n v="1"/>
    <n v="0"/>
    <n v="0"/>
    <n v="0"/>
  </r>
  <r>
    <x v="7"/>
    <n v="9"/>
    <n v="1"/>
    <s v="consultant-on"/>
    <s v="6.4.2"/>
    <n v="0"/>
    <x v="4"/>
    <s v="Consultant/Senior Consultant"/>
    <s v="Onsite according to FWC discount."/>
    <s v="days"/>
    <s v="T&amp;M"/>
    <s v="N/A"/>
    <s v="N/A"/>
    <s v="N/A"/>
    <n v="0"/>
    <s v="N/A"/>
    <n v="0"/>
    <n v="0"/>
    <s v="N/A"/>
    <s v="N/A"/>
    <s v="Onsite Consultant/Senior Consultant."/>
    <n v="1"/>
    <n v="0"/>
    <n v="0"/>
    <n v="0"/>
  </r>
  <r>
    <x v="7"/>
    <n v="9"/>
    <n v="4"/>
    <s v="consultant-jr-off"/>
    <s v="6.4.3"/>
    <n v="0"/>
    <x v="4"/>
    <s v="Junior Consultant"/>
    <s v="Offsite according to FWC discount."/>
    <s v="days"/>
    <s v="T&amp;M"/>
    <s v="N/A"/>
    <s v="N/A"/>
    <s v="N/A"/>
    <n v="0"/>
    <s v="N/A"/>
    <n v="0"/>
    <n v="0"/>
    <s v="N/A"/>
    <s v="N/A"/>
    <s v="Offsite Junior Consultant."/>
    <n v="1"/>
    <n v="0"/>
    <n v="0"/>
    <n v="0"/>
  </r>
  <r>
    <x v="7"/>
    <n v="9"/>
    <n v="2"/>
    <s v="consultant-jr-on"/>
    <s v="6.4.3"/>
    <n v="0"/>
    <x v="4"/>
    <s v="Junior Consultant"/>
    <s v="Onsite according to FWC discount."/>
    <s v="days"/>
    <s v="T&amp;M"/>
    <s v="N/A"/>
    <s v="N/A"/>
    <s v="N/A"/>
    <n v="0"/>
    <s v="N/A"/>
    <n v="0"/>
    <n v="0"/>
    <s v="N/A"/>
    <s v="N/A"/>
    <s v="Onsite Junior Consultant."/>
    <n v="1"/>
    <n v="0"/>
    <n v="0"/>
    <n v="0"/>
  </r>
  <r>
    <x v="7"/>
    <n v="9"/>
    <n v="4"/>
    <s v="engineer-off"/>
    <s v="6.4.4"/>
    <n v="0"/>
    <x v="4"/>
    <s v="Senior Engineer/Architect"/>
    <s v="Offsite according to FWC discount."/>
    <s v="days"/>
    <s v="T&amp;M"/>
    <s v="N/A"/>
    <s v="N/A"/>
    <s v="N/A"/>
    <n v="0"/>
    <s v="N/A"/>
    <n v="0"/>
    <n v="0"/>
    <s v="N/A"/>
    <s v="N/A"/>
    <s v="Offsite Senior Engineer/Architect."/>
    <n v="1"/>
    <n v="0"/>
    <n v="0"/>
    <n v="0"/>
  </r>
  <r>
    <x v="7"/>
    <n v="9"/>
    <n v="2"/>
    <s v="engineer-on"/>
    <s v="6.4.4"/>
    <n v="0"/>
    <x v="4"/>
    <s v="Senior Engineer/Architect"/>
    <s v="Onsite according to FWC discount."/>
    <s v="days"/>
    <s v="T&amp;M"/>
    <s v="N/A"/>
    <s v="N/A"/>
    <s v="N/A"/>
    <n v="0"/>
    <s v="N/A"/>
    <n v="0"/>
    <n v="0"/>
    <s v="N/A"/>
    <s v="N/A"/>
    <s v="Onsite Senior Engineer/Architect."/>
    <n v="1"/>
    <n v="0"/>
    <n v="0"/>
    <n v="0"/>
  </r>
  <r>
    <x v="7"/>
    <n v="9"/>
    <n v="4"/>
    <s v="engineer-jr-off"/>
    <s v="6.4.5"/>
    <n v="0"/>
    <x v="4"/>
    <s v="Junior Engineer/Administrator"/>
    <s v="Offsite according to FWC discount."/>
    <s v="days"/>
    <s v="T&amp;M"/>
    <s v="N/A"/>
    <s v="N/A"/>
    <s v="N/A"/>
    <n v="0"/>
    <s v="N/A"/>
    <n v="0"/>
    <n v="0"/>
    <s v="N/A"/>
    <s v="N/A"/>
    <s v="Offsite Junior Engineer/Administrator."/>
    <n v="1"/>
    <n v="0"/>
    <n v="0"/>
    <n v="0"/>
  </r>
  <r>
    <x v="7"/>
    <n v="9"/>
    <n v="2"/>
    <s v="engineer-jr-on"/>
    <s v="6.4.5"/>
    <n v="0"/>
    <x v="4"/>
    <s v="Junior Engineer/Administrator"/>
    <s v="Onsite according to FWC discount."/>
    <s v="days"/>
    <s v="T&amp;M"/>
    <s v="N/A"/>
    <s v="N/A"/>
    <s v="N/A"/>
    <n v="0"/>
    <s v="N/A"/>
    <n v="0"/>
    <n v="0"/>
    <s v="N/A"/>
    <s v="N/A"/>
    <s v="Onsite Junior Engineer/Administrator."/>
    <n v="1"/>
    <n v="0"/>
    <n v="0"/>
    <n v="0"/>
  </r>
  <r>
    <x v="7"/>
    <n v="9"/>
    <n v="0.5"/>
    <s v="trainer-off"/>
    <s v="6.4.6"/>
    <n v="0"/>
    <x v="4"/>
    <s v="Trainer"/>
    <s v="Offsite according to FWC discount."/>
    <s v="days"/>
    <s v="T&amp;M"/>
    <s v="N/A"/>
    <s v="N/A"/>
    <s v="N/A"/>
    <n v="0"/>
    <s v="N/A"/>
    <n v="0"/>
    <n v="0"/>
    <s v="N/A"/>
    <s v="N/A"/>
    <s v="Offsite Trainer."/>
    <n v="1"/>
    <n v="0"/>
    <n v="0"/>
    <n v="0"/>
  </r>
  <r>
    <x v="7"/>
    <n v="9"/>
    <n v="1"/>
    <s v="trainer-on"/>
    <s v="6.4.6"/>
    <n v="0"/>
    <x v="4"/>
    <s v="Trainer"/>
    <s v="Onsite according to FWC discount."/>
    <s v="days"/>
    <s v="T&amp;M"/>
    <s v="N/A"/>
    <s v="N/A"/>
    <s v="N/A"/>
    <n v="0"/>
    <s v="N/A"/>
    <n v="0"/>
    <n v="0"/>
    <s v="N/A"/>
    <s v="N/A"/>
    <s v="Onsite Trainer."/>
    <n v="1"/>
    <n v="0"/>
    <n v="0"/>
    <n v="0"/>
  </r>
  <r>
    <x v="7"/>
    <n v="9"/>
    <n v="1"/>
    <s v="sec-srv"/>
    <s v="6.6"/>
    <n v="0"/>
    <x v="5"/>
    <s v="Security Services"/>
    <s v="Managed service"/>
    <s v="% of yearly expenditure"/>
    <s v="Monthly service fee"/>
    <s v="24/7"/>
    <s v="any"/>
    <s v="N/A"/>
    <n v="0"/>
    <n v="0"/>
    <n v="0"/>
    <n v="0"/>
    <s v="E1"/>
    <n v="0"/>
    <s v="Security Services for all ECHA IT services. Changes charged separately via Effort Band. "/>
    <n v="1"/>
    <n v="0"/>
    <n v="0"/>
    <n v="0"/>
  </r>
  <r>
    <x v="7"/>
    <n v="9"/>
    <n v="0"/>
    <s v="trans-in"/>
    <s v="8.1"/>
    <n v="0"/>
    <x v="6"/>
    <s v="Transition in"/>
    <s v="Project"/>
    <s v="months of service"/>
    <s v="QT&amp;M"/>
    <s v="N/A"/>
    <s v="N/A"/>
    <s v="N/A"/>
    <n v="0"/>
    <n v="0"/>
    <n v="0"/>
    <n v="0"/>
    <s v="N/A"/>
    <s v="N/A"/>
    <s v="Fees for transition in, in months of service fees (for current year) after transition is complete."/>
    <n v="1"/>
    <n v="0"/>
    <n v="0"/>
    <n v="0"/>
  </r>
  <r>
    <x v="7"/>
    <n v="9"/>
    <n v="1"/>
    <s v="trans-out"/>
    <s v="8.2"/>
    <n v="0"/>
    <x v="7"/>
    <s v="Transition out"/>
    <s v="Project"/>
    <s v="% of yearly expenditure"/>
    <s v="QT&amp;M"/>
    <s v="N/A"/>
    <s v="N/A"/>
    <s v="N/A"/>
    <n v="0"/>
    <n v="0"/>
    <n v="0"/>
    <n v="0"/>
    <s v="N/A"/>
    <s v="N/A"/>
    <s v="Fees for transition out. Percentage of annual services fees for current year."/>
    <n v="1"/>
    <n v="0"/>
    <n v="0"/>
    <n v="0"/>
  </r>
  <r>
    <x v="7"/>
    <n v="9"/>
    <n v="1"/>
    <s v="gov"/>
    <s v="9"/>
    <n v="0"/>
    <x v="8"/>
    <s v="Governance"/>
    <s v="Governance"/>
    <s v="% of yearly expenditure"/>
    <s v="Monthly service fee"/>
    <s v="9/5"/>
    <s v="N/A"/>
    <s v="N/A"/>
    <n v="0"/>
    <n v="0"/>
    <n v="0"/>
    <n v="0"/>
    <s v="N/A"/>
    <s v="N/A"/>
    <s v="Governance for the FWC and its service delivery. Percentage of annual service fees for current year."/>
    <n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Services">
  <location ref="E5:H15" firstHeaderRow="0" firstDataRow="1" firstDataCol="1" rowPageCount="1" colPageCount="1"/>
  <pivotFields count="25">
    <pivotField axis="axisPage" showAll="0">
      <items count="15">
        <item m="1" x="12"/>
        <item m="1" x="9"/>
        <item m="1" x="11"/>
        <item m="1" x="8"/>
        <item m="1" x="10"/>
        <item m="1" x="13"/>
        <item x="0"/>
        <item x="2"/>
        <item x="3"/>
        <item x="4"/>
        <item x="1"/>
        <item x="5"/>
        <item x="6"/>
        <item x="7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axis="axisRow" showAll="0">
      <items count="12">
        <item x="3"/>
        <item x="4"/>
        <item x="8"/>
        <item x="0"/>
        <item x="2"/>
        <item x="6"/>
        <item x="7"/>
        <item m="1" x="10"/>
        <item x="5"/>
        <item m="1" x="9"/>
        <item x="1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numFmtId="164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numFmtId="164" showAll="0" defaultSubtotal="0"/>
    <pivotField dataField="1" numFmtId="164" showAll="0" defaultSubtotal="0"/>
    <pivotField dataField="1" numFmtId="164"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 of Service Fees" fld="22" baseField="6" baseItem="0" numFmtId="164"/>
    <dataField name="Sum of Effort Bands" fld="23" baseField="6" baseItem="10" numFmtId="164"/>
    <dataField name="Sum of Total" fld="24" baseField="6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Services">
  <location ref="B5:C86" firstHeaderRow="1" firstDataRow="1" firstDataCol="1"/>
  <pivotFields count="25">
    <pivotField axis="axisRow" showAll="0">
      <items count="15">
        <item m="1" x="12"/>
        <item m="1" x="9"/>
        <item m="1" x="11"/>
        <item m="1" x="8"/>
        <item m="1" x="10"/>
        <item m="1" x="13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 defaultSubtotal="0"/>
    <pivotField showAll="0"/>
    <pivotField showAll="0"/>
    <pivotField showAll="0"/>
    <pivotField axis="axisRow" showAll="0">
      <items count="12">
        <item x="3"/>
        <item x="4"/>
        <item x="8"/>
        <item x="0"/>
        <item m="1" x="10"/>
        <item x="2"/>
        <item x="5"/>
        <item x="6"/>
        <item x="7"/>
        <item m="1" x="9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numFmtId="164" showAll="0" defaultSubtotal="0"/>
    <pivotField dataField="1" showAll="0"/>
  </pivotFields>
  <rowFields count="2">
    <field x="0"/>
    <field x="6"/>
  </rowFields>
  <rowItems count="81"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1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1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1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>
      <x v="1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t="grand">
      <x/>
    </i>
  </rowItems>
  <colItems count="1">
    <i/>
  </colItems>
  <dataFields count="1">
    <dataField name="Sum of Total" fld="24" baseField="6" baseItem="3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PriceCatalogueServicesTable" displayName="PriceCatalogueServicesTable" ref="A6:S67" totalsRowShown="0" headerRowDxfId="203" dataDxfId="202">
  <autoFilter ref="A6:S67"/>
  <sortState ref="A4:O60">
    <sortCondition ref="A4:A60"/>
    <sortCondition ref="I4:I60"/>
    <sortCondition ref="B4:B60"/>
    <sortCondition ref="C4:C60"/>
    <sortCondition ref="D4:D60"/>
    <sortCondition ref="H4:H60"/>
  </sortState>
  <tableColumns count="19">
    <tableColumn id="2" name="ID" dataDxfId="201">
      <calculatedColumnFormula>'Schema - NO EDIT'!A2</calculatedColumnFormula>
    </tableColumn>
    <tableColumn id="12" name="Code" dataDxfId="200">
      <calculatedColumnFormula>'Schema - NO EDIT'!B2</calculatedColumnFormula>
    </tableColumn>
    <tableColumn id="3" name="Order" dataDxfId="199">
      <calculatedColumnFormula>'Schema - NO EDIT'!C2</calculatedColumnFormula>
    </tableColumn>
    <tableColumn id="20" name="Service" dataDxfId="198">
      <calculatedColumnFormula>'Schema - NO EDIT'!D2</calculatedColumnFormula>
    </tableColumn>
    <tableColumn id="4" name="Sub-service" dataDxfId="197">
      <calculatedColumnFormula>'Schema - NO EDIT'!E2</calculatedColumnFormula>
    </tableColumn>
    <tableColumn id="15" name="Billable item" dataDxfId="196">
      <calculatedColumnFormula>'Schema - NO EDIT'!F2</calculatedColumnFormula>
    </tableColumn>
    <tableColumn id="5" name="Cost driver" dataDxfId="195">
      <calculatedColumnFormula>'Schema - NO EDIT'!G2</calculatedColumnFormula>
    </tableColumn>
    <tableColumn id="6" name="Cost model" dataDxfId="194">
      <calculatedColumnFormula>'Schema - NO EDIT'!H2</calculatedColumnFormula>
    </tableColumn>
    <tableColumn id="8" name="Service Band" dataDxfId="193">
      <calculatedColumnFormula>'Schema - NO EDIT'!I2</calculatedColumnFormula>
    </tableColumn>
    <tableColumn id="14" name="Tenancy" dataDxfId="192">
      <calculatedColumnFormula>'Schema - NO EDIT'!J2</calculatedColumnFormula>
    </tableColumn>
    <tableColumn id="9" name="Min. volume" dataDxfId="191">
      <calculatedColumnFormula>'Schema - NO EDIT'!K2</calculatedColumnFormula>
    </tableColumn>
    <tableColumn id="13" name="Service Fee" dataDxfId="190"/>
    <tableColumn id="18" name="Max. Service Fee" dataDxfId="189">
      <calculatedColumnFormula>'Schema - NO EDIT'!M2</calculatedColumnFormula>
    </tableColumn>
    <tableColumn id="17" name="Rebate threshold" dataDxfId="1"/>
    <tableColumn id="7" name="Rebated price" dataDxfId="0"/>
    <tableColumn id="1" name="Effort Band" dataDxfId="188">
      <calculatedColumnFormula>'Schema - NO EDIT'!P2</calculatedColumnFormula>
    </tableColumn>
    <tableColumn id="10" name="Effort Band price" dataDxfId="187"/>
    <tableColumn id="11" name="Description" dataDxfId="186">
      <calculatedColumnFormula>'Schema - NO EDIT'!R2</calculatedColumnFormula>
    </tableColumn>
    <tableColumn id="16" name="Valid" dataDxfId="185">
      <calculatedColumnFormula>'Schema - NO EDIT'!S2</calculatedColumnFormula>
    </tableColumn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id="6" name="PriceCatalogueEffortBandsTable" displayName="PriceCatalogueEffortBandsTable" ref="A6:E9" totalsRowShown="0" headerRowDxfId="184" dataDxfId="183">
  <autoFilter ref="A6:E9"/>
  <tableColumns count="5">
    <tableColumn id="1" name="Effort Band" dataDxfId="182"/>
    <tableColumn id="2" name="9/5 Service Band" dataDxfId="181"/>
    <tableColumn id="3" name="12/5 Service Band" dataDxfId="180"/>
    <tableColumn id="4" name="24/5 Service Band" dataDxfId="179"/>
    <tableColumn id="5" name="24/7 Service Band" dataDxfId="178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id="3" name="PriceModelTable" displayName="PriceModelTable" ref="A1:Y489" totalsRowShown="0" headerRowDxfId="72" dataDxfId="71">
  <autoFilter ref="A1:Y489"/>
  <sortState ref="A2:Y550">
    <sortCondition ref="A2:A550"/>
    <sortCondition ref="E2:E550"/>
    <sortCondition ref="M2:M550"/>
    <sortCondition ref="G2:G550"/>
    <sortCondition ref="H2:H550"/>
    <sortCondition ref="L2:L550"/>
  </sortState>
  <tableColumns count="25">
    <tableColumn id="1" name="Year" dataDxfId="70"/>
    <tableColumn id="2" name="Months" dataDxfId="69"/>
    <tableColumn id="3" name="Volume" dataDxfId="68"/>
    <tableColumn id="4" name="ID" dataDxfId="67"/>
    <tableColumn id="5" name="Code" dataDxfId="66"/>
    <tableColumn id="6" name="Order" dataDxfId="65"/>
    <tableColumn id="7" name="Service" dataDxfId="64"/>
    <tableColumn id="8" name="Sub-service" dataDxfId="63"/>
    <tableColumn id="9" name="Billable item" dataDxfId="62"/>
    <tableColumn id="10" name="Cost driver" dataDxfId="61"/>
    <tableColumn id="11" name="Cost model" dataDxfId="60"/>
    <tableColumn id="12" name="Service Band" dataDxfId="59"/>
    <tableColumn id="13" name="Tenancy" dataDxfId="58"/>
    <tableColumn id="14" name="Min. volume" dataDxfId="57"/>
    <tableColumn id="15" name="Service Fee" dataDxfId="56"/>
    <tableColumn id="16" name="Max. Service Fee" dataDxfId="55"/>
    <tableColumn id="17" name="Rebate threshold" dataDxfId="54"/>
    <tableColumn id="18" name="Rebated price" dataDxfId="53"/>
    <tableColumn id="19" name="Effort Band" dataDxfId="52"/>
    <tableColumn id="20" name="Effort Band price" dataDxfId="51"/>
    <tableColumn id="21" name="Description" dataDxfId="50"/>
    <tableColumn id="22" name="Valid" dataDxfId="49"/>
    <tableColumn id="26" name="Service Fees" dataDxfId="2">
      <calculatedColumnFormula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calculatedColumnFormula>
    </tableColumn>
    <tableColumn id="24" name="Effort Bands" dataDxfId="48">
      <calculatedColumnFormula xml:space="preserve">
(
     IF(PriceModelTable[[#This Row],[Volume]],IF(ISNUMBER(PriceModelTable[[#This Row],[Effort Band price]]),PriceModelTable[[#This Row],[Effort Band price]],0)*PriceModelTable[[#This Row],[Months]],0)
)
*PriceModelTable[[#This Row],[Valid]]</calculatedColumnFormula>
    </tableColumn>
    <tableColumn id="27" name="Total" dataDxfId="47">
      <calculatedColumnFormula>PriceModelTable[[#This Row],[Service Fees]]+PriceModelTable[[#This Row],[Effort Bands]]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SchemaTable" displayName="SchemaTable" ref="A1:S62" totalsRowShown="0" headerRowDxfId="43" dataDxfId="42">
  <autoFilter ref="A1:S62"/>
  <sortState ref="A2:T62">
    <sortCondition ref="B2:B62"/>
    <sortCondition ref="J2:J62"/>
    <sortCondition ref="D2:D62"/>
    <sortCondition ref="E2:E62"/>
    <sortCondition ref="I2:I62"/>
  </sortState>
  <tableColumns count="19">
    <tableColumn id="1" name="ID" dataDxfId="41"/>
    <tableColumn id="2" name="Code" dataDxfId="40"/>
    <tableColumn id="3" name="Order" dataDxfId="39"/>
    <tableColumn id="4" name="Service" dataDxfId="38"/>
    <tableColumn id="5" name="Sub-service" dataDxfId="37"/>
    <tableColumn id="6" name="Billable item" dataDxfId="36"/>
    <tableColumn id="7" name="Cost driver" dataDxfId="35"/>
    <tableColumn id="8" name="Cost model" dataDxfId="34"/>
    <tableColumn id="9" name="Service Band" dataDxfId="33"/>
    <tableColumn id="10" name="Tenancy" dataDxfId="32"/>
    <tableColumn id="11" name="Min. volume" dataDxfId="31"/>
    <tableColumn id="12" name="Service Fee" dataDxfId="30"/>
    <tableColumn id="13" name="Max. Service Fee" dataDxfId="29"/>
    <tableColumn id="20" name="Rebate threshold" dataDxfId="28"/>
    <tableColumn id="19" name="Rebated price" dataDxfId="27"/>
    <tableColumn id="14" name="Effort Band" dataDxfId="26"/>
    <tableColumn id="15" name="Effort Band price" dataDxfId="25"/>
    <tableColumn id="18" name="Description" dataDxfId="24"/>
    <tableColumn id="16" name="Valid" dataDxfId="2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0" name="VolumeDriverTable" displayName="VolumeDriverTable" ref="A1:R63" totalsRowShown="0" headerRowDxfId="22" dataDxfId="21">
  <autoFilter ref="A1:R63"/>
  <sortState ref="A2:S62">
    <sortCondition ref="B2:B62"/>
    <sortCondition ref="J2:J62"/>
    <sortCondition ref="D2:D62"/>
    <sortCondition ref="E2:E62"/>
    <sortCondition ref="I2:I62"/>
  </sortState>
  <tableColumns count="18">
    <tableColumn id="1" name="ID" dataDxfId="20"/>
    <tableColumn id="2" name="Code" dataDxfId="19"/>
    <tableColumn id="3" name="Order" dataDxfId="18"/>
    <tableColumn id="4" name="Service" dataDxfId="17"/>
    <tableColumn id="5" name="Sub-service" dataDxfId="16"/>
    <tableColumn id="6" name="Billable item" dataDxfId="15"/>
    <tableColumn id="7" name="Cost driver" dataDxfId="14"/>
    <tableColumn id="8" name="Cost model" dataDxfId="13"/>
    <tableColumn id="9" name="Service Band" dataDxfId="12"/>
    <tableColumn id="10" name="Tenancy" dataDxfId="11"/>
    <tableColumn id="11" name="2019" dataDxfId="10"/>
    <tableColumn id="12" name="2020" dataDxfId="9"/>
    <tableColumn id="13" name="2021" dataDxfId="8"/>
    <tableColumn id="14" name="2022" dataDxfId="7"/>
    <tableColumn id="15" name="2023" dataDxfId="6"/>
    <tableColumn id="16" name="2024" dataDxfId="5"/>
    <tableColumn id="17" name="2025" dataDxfId="4"/>
    <tableColumn id="18" name="2026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activeCell="A9" sqref="A9"/>
    </sheetView>
  </sheetViews>
  <sheetFormatPr defaultRowHeight="15" x14ac:dyDescent="0.25"/>
  <cols>
    <col min="2" max="2" width="31.28515625" customWidth="1"/>
    <col min="3" max="3" width="12" customWidth="1"/>
    <col min="5" max="5" width="27.5703125" customWidth="1"/>
    <col min="6" max="6" width="18.85546875" customWidth="1"/>
    <col min="7" max="7" width="18.5703125" customWidth="1"/>
    <col min="8" max="8" width="12" customWidth="1"/>
    <col min="9" max="12" width="27.5703125" customWidth="1"/>
    <col min="13" max="13" width="27.5703125" bestFit="1" customWidth="1"/>
    <col min="14" max="14" width="27.5703125" customWidth="1"/>
    <col min="15" max="15" width="27.5703125" bestFit="1" customWidth="1"/>
    <col min="16" max="16" width="27.5703125" customWidth="1"/>
    <col min="17" max="17" width="27.5703125" bestFit="1" customWidth="1"/>
    <col min="18" max="18" width="27.5703125" customWidth="1"/>
    <col min="19" max="19" width="27.5703125" bestFit="1" customWidth="1"/>
    <col min="20" max="20" width="27.5703125" customWidth="1"/>
    <col min="21" max="21" width="27.5703125" bestFit="1" customWidth="1"/>
    <col min="22" max="22" width="27.5703125" customWidth="1"/>
    <col min="23" max="23" width="27.5703125" bestFit="1" customWidth="1"/>
    <col min="24" max="25" width="27.5703125" customWidth="1"/>
    <col min="26" max="31" width="27.5703125" bestFit="1" customWidth="1"/>
    <col min="32" max="32" width="17" bestFit="1" customWidth="1"/>
    <col min="33" max="33" width="32.5703125" bestFit="1" customWidth="1"/>
    <col min="34" max="34" width="23.5703125" bestFit="1" customWidth="1"/>
    <col min="35" max="38" width="9.42578125" bestFit="1" customWidth="1"/>
    <col min="39" max="41" width="10.42578125" bestFit="1" customWidth="1"/>
    <col min="42" max="45" width="9.42578125" bestFit="1" customWidth="1"/>
    <col min="46" max="46" width="10.42578125" bestFit="1" customWidth="1"/>
    <col min="47" max="51" width="9.42578125" bestFit="1" customWidth="1"/>
    <col min="52" max="52" width="10.42578125" bestFit="1" customWidth="1"/>
    <col min="53" max="54" width="9.42578125" bestFit="1" customWidth="1"/>
    <col min="55" max="56" width="10.42578125" bestFit="1" customWidth="1"/>
    <col min="57" max="58" width="9.42578125" bestFit="1" customWidth="1"/>
    <col min="59" max="59" width="10.42578125" bestFit="1" customWidth="1"/>
    <col min="60" max="66" width="9.42578125" bestFit="1" customWidth="1"/>
    <col min="67" max="73" width="10.42578125" bestFit="1" customWidth="1"/>
    <col min="74" max="74" width="11.85546875" bestFit="1" customWidth="1"/>
    <col min="75" max="94" width="10.42578125" bestFit="1" customWidth="1"/>
    <col min="95" max="95" width="11.85546875" bestFit="1" customWidth="1"/>
    <col min="96" max="144" width="10.42578125" bestFit="1" customWidth="1"/>
    <col min="145" max="145" width="11.85546875" bestFit="1" customWidth="1"/>
    <col min="146" max="147" width="10.42578125" bestFit="1" customWidth="1"/>
    <col min="148" max="148" width="27.5703125" bestFit="1" customWidth="1"/>
    <col min="149" max="152" width="7" customWidth="1"/>
    <col min="153" max="164" width="8.42578125" customWidth="1"/>
    <col min="165" max="180" width="9.42578125" bestFit="1" customWidth="1"/>
    <col min="181" max="181" width="10" bestFit="1" customWidth="1"/>
    <col min="182" max="187" width="9.42578125" bestFit="1" customWidth="1"/>
    <col min="188" max="188" width="10" bestFit="1" customWidth="1"/>
    <col min="189" max="196" width="9.42578125" bestFit="1" customWidth="1"/>
    <col min="197" max="197" width="10" bestFit="1" customWidth="1"/>
    <col min="198" max="208" width="9.42578125" bestFit="1" customWidth="1"/>
    <col min="209" max="209" width="10" bestFit="1" customWidth="1"/>
    <col min="210" max="210" width="9.42578125" bestFit="1" customWidth="1"/>
    <col min="211" max="211" width="10" bestFit="1" customWidth="1"/>
    <col min="212" max="213" width="9.42578125" bestFit="1" customWidth="1"/>
    <col min="214" max="289" width="10.42578125" bestFit="1" customWidth="1"/>
    <col min="290" max="290" width="17" bestFit="1" customWidth="1"/>
    <col min="291" max="291" width="32.5703125" bestFit="1" customWidth="1"/>
  </cols>
  <sheetData>
    <row r="1" spans="2:10" ht="15.75" x14ac:dyDescent="0.25">
      <c r="B1" s="64" t="s">
        <v>220</v>
      </c>
      <c r="C1" s="65"/>
      <c r="D1" s="65"/>
      <c r="E1" s="65"/>
      <c r="F1" s="65"/>
      <c r="G1" s="65"/>
      <c r="H1" s="65"/>
    </row>
    <row r="3" spans="2:10" x14ac:dyDescent="0.25">
      <c r="E3" s="7" t="s">
        <v>49</v>
      </c>
      <c r="F3" t="s">
        <v>129</v>
      </c>
    </row>
    <row r="5" spans="2:10" x14ac:dyDescent="0.25">
      <c r="B5" s="7" t="s">
        <v>186</v>
      </c>
      <c r="C5" t="s">
        <v>106</v>
      </c>
      <c r="E5" s="7" t="s">
        <v>186</v>
      </c>
      <c r="F5" t="s">
        <v>239</v>
      </c>
      <c r="G5" t="s">
        <v>238</v>
      </c>
      <c r="H5" t="s">
        <v>106</v>
      </c>
      <c r="J5" s="43"/>
    </row>
    <row r="6" spans="2:10" x14ac:dyDescent="0.25">
      <c r="B6" s="8" t="s">
        <v>107</v>
      </c>
      <c r="C6" s="19">
        <v>0</v>
      </c>
      <c r="E6" s="8" t="s">
        <v>21</v>
      </c>
      <c r="F6" s="19">
        <v>0</v>
      </c>
      <c r="G6" s="19">
        <v>0</v>
      </c>
      <c r="H6" s="19">
        <v>0</v>
      </c>
      <c r="J6" s="43"/>
    </row>
    <row r="7" spans="2:10" x14ac:dyDescent="0.25">
      <c r="B7" s="10" t="s">
        <v>21</v>
      </c>
      <c r="C7" s="19">
        <v>0</v>
      </c>
      <c r="E7" s="8" t="s">
        <v>34</v>
      </c>
      <c r="F7" s="19">
        <v>0</v>
      </c>
      <c r="G7" s="19">
        <v>0</v>
      </c>
      <c r="H7" s="19">
        <v>0</v>
      </c>
      <c r="J7" s="43"/>
    </row>
    <row r="8" spans="2:10" x14ac:dyDescent="0.25">
      <c r="B8" s="10" t="s">
        <v>34</v>
      </c>
      <c r="C8" s="19">
        <v>0</v>
      </c>
      <c r="E8" s="8" t="s">
        <v>5</v>
      </c>
      <c r="F8" s="19">
        <v>0</v>
      </c>
      <c r="G8" s="19">
        <v>0</v>
      </c>
      <c r="H8" s="19">
        <v>0</v>
      </c>
      <c r="J8" s="43"/>
    </row>
    <row r="9" spans="2:10" x14ac:dyDescent="0.25">
      <c r="B9" s="10" t="s">
        <v>5</v>
      </c>
      <c r="C9" s="19">
        <v>0</v>
      </c>
      <c r="E9" s="8" t="s">
        <v>2</v>
      </c>
      <c r="F9" s="19">
        <v>0</v>
      </c>
      <c r="G9" s="19">
        <v>0</v>
      </c>
      <c r="H9" s="19">
        <v>0</v>
      </c>
      <c r="J9" s="19"/>
    </row>
    <row r="10" spans="2:10" x14ac:dyDescent="0.25">
      <c r="B10" s="10" t="s">
        <v>2</v>
      </c>
      <c r="C10" s="19">
        <v>0</v>
      </c>
      <c r="E10" s="8" t="s">
        <v>3</v>
      </c>
      <c r="F10" s="19">
        <v>0</v>
      </c>
      <c r="G10" s="19">
        <v>0</v>
      </c>
      <c r="H10" s="19">
        <v>0</v>
      </c>
      <c r="J10" s="19"/>
    </row>
    <row r="11" spans="2:10" x14ac:dyDescent="0.25">
      <c r="B11" s="10" t="s">
        <v>3</v>
      </c>
      <c r="C11" s="19">
        <v>0</v>
      </c>
      <c r="E11" s="8" t="s">
        <v>127</v>
      </c>
      <c r="F11" s="19">
        <v>0</v>
      </c>
      <c r="G11" s="19">
        <v>0</v>
      </c>
      <c r="H11" s="19">
        <v>0</v>
      </c>
    </row>
    <row r="12" spans="2:10" x14ac:dyDescent="0.25">
      <c r="B12" s="10" t="s">
        <v>147</v>
      </c>
      <c r="C12" s="19">
        <v>0</v>
      </c>
      <c r="E12" s="8" t="s">
        <v>128</v>
      </c>
      <c r="F12" s="19">
        <v>0</v>
      </c>
      <c r="G12" s="19">
        <v>0</v>
      </c>
      <c r="H12" s="19">
        <v>0</v>
      </c>
    </row>
    <row r="13" spans="2:10" x14ac:dyDescent="0.25">
      <c r="B13" s="10" t="s">
        <v>127</v>
      </c>
      <c r="C13" s="19">
        <v>0</v>
      </c>
      <c r="E13" s="8" t="s">
        <v>147</v>
      </c>
      <c r="F13" s="19">
        <v>0</v>
      </c>
      <c r="G13" s="19">
        <v>0</v>
      </c>
      <c r="H13" s="19">
        <v>0</v>
      </c>
    </row>
    <row r="14" spans="2:10" x14ac:dyDescent="0.25">
      <c r="B14" s="10" t="s">
        <v>128</v>
      </c>
      <c r="C14" s="19">
        <v>0</v>
      </c>
      <c r="E14" s="8" t="s">
        <v>235</v>
      </c>
      <c r="F14" s="19">
        <v>0</v>
      </c>
      <c r="G14" s="19">
        <v>0</v>
      </c>
      <c r="H14" s="19">
        <v>0</v>
      </c>
    </row>
    <row r="15" spans="2:10" x14ac:dyDescent="0.25">
      <c r="B15" s="10" t="s">
        <v>235</v>
      </c>
      <c r="C15" s="19">
        <v>0</v>
      </c>
      <c r="E15" s="8" t="s">
        <v>17</v>
      </c>
      <c r="F15" s="19">
        <v>0</v>
      </c>
      <c r="G15" s="19">
        <v>0</v>
      </c>
      <c r="H15" s="19">
        <v>0</v>
      </c>
    </row>
    <row r="16" spans="2:10" x14ac:dyDescent="0.25">
      <c r="B16" s="8" t="s">
        <v>108</v>
      </c>
      <c r="C16" s="19">
        <v>0</v>
      </c>
    </row>
    <row r="17" spans="2:3" x14ac:dyDescent="0.25">
      <c r="B17" s="10" t="s">
        <v>21</v>
      </c>
      <c r="C17" s="19">
        <v>0</v>
      </c>
    </row>
    <row r="18" spans="2:3" x14ac:dyDescent="0.25">
      <c r="B18" s="10" t="s">
        <v>34</v>
      </c>
      <c r="C18" s="19">
        <v>0</v>
      </c>
    </row>
    <row r="19" spans="2:3" x14ac:dyDescent="0.25">
      <c r="B19" s="10" t="s">
        <v>5</v>
      </c>
      <c r="C19" s="19">
        <v>0</v>
      </c>
    </row>
    <row r="20" spans="2:3" x14ac:dyDescent="0.25">
      <c r="B20" s="10" t="s">
        <v>2</v>
      </c>
      <c r="C20" s="19">
        <v>0</v>
      </c>
    </row>
    <row r="21" spans="2:3" x14ac:dyDescent="0.25">
      <c r="B21" s="10" t="s">
        <v>3</v>
      </c>
      <c r="C21" s="19">
        <v>0</v>
      </c>
    </row>
    <row r="22" spans="2:3" x14ac:dyDescent="0.25">
      <c r="B22" s="10" t="s">
        <v>147</v>
      </c>
      <c r="C22" s="19">
        <v>0</v>
      </c>
    </row>
    <row r="23" spans="2:3" x14ac:dyDescent="0.25">
      <c r="B23" s="10" t="s">
        <v>127</v>
      </c>
      <c r="C23" s="19">
        <v>0</v>
      </c>
    </row>
    <row r="24" spans="2:3" x14ac:dyDescent="0.25">
      <c r="B24" s="10" t="s">
        <v>128</v>
      </c>
      <c r="C24" s="19">
        <v>0</v>
      </c>
    </row>
    <row r="25" spans="2:3" x14ac:dyDescent="0.25">
      <c r="B25" s="10" t="s">
        <v>235</v>
      </c>
      <c r="C25" s="19">
        <v>0</v>
      </c>
    </row>
    <row r="26" spans="2:3" x14ac:dyDescent="0.25">
      <c r="B26" s="8" t="s">
        <v>109</v>
      </c>
      <c r="C26" s="19">
        <v>0</v>
      </c>
    </row>
    <row r="27" spans="2:3" x14ac:dyDescent="0.25">
      <c r="B27" s="10" t="s">
        <v>21</v>
      </c>
      <c r="C27" s="19">
        <v>0</v>
      </c>
    </row>
    <row r="28" spans="2:3" x14ac:dyDescent="0.25">
      <c r="B28" s="10" t="s">
        <v>34</v>
      </c>
      <c r="C28" s="19">
        <v>0</v>
      </c>
    </row>
    <row r="29" spans="2:3" x14ac:dyDescent="0.25">
      <c r="B29" s="10" t="s">
        <v>5</v>
      </c>
      <c r="C29" s="19">
        <v>0</v>
      </c>
    </row>
    <row r="30" spans="2:3" x14ac:dyDescent="0.25">
      <c r="B30" s="10" t="s">
        <v>2</v>
      </c>
      <c r="C30" s="19">
        <v>0</v>
      </c>
    </row>
    <row r="31" spans="2:3" x14ac:dyDescent="0.25">
      <c r="B31" s="10" t="s">
        <v>3</v>
      </c>
      <c r="C31" s="19">
        <v>0</v>
      </c>
    </row>
    <row r="32" spans="2:3" x14ac:dyDescent="0.25">
      <c r="B32" s="10" t="s">
        <v>147</v>
      </c>
      <c r="C32" s="19">
        <v>0</v>
      </c>
    </row>
    <row r="33" spans="2:3" x14ac:dyDescent="0.25">
      <c r="B33" s="10" t="s">
        <v>127</v>
      </c>
      <c r="C33" s="19">
        <v>0</v>
      </c>
    </row>
    <row r="34" spans="2:3" x14ac:dyDescent="0.25">
      <c r="B34" s="10" t="s">
        <v>128</v>
      </c>
      <c r="C34" s="19">
        <v>0</v>
      </c>
    </row>
    <row r="35" spans="2:3" x14ac:dyDescent="0.25">
      <c r="B35" s="10" t="s">
        <v>235</v>
      </c>
      <c r="C35" s="19">
        <v>0</v>
      </c>
    </row>
    <row r="36" spans="2:3" x14ac:dyDescent="0.25">
      <c r="B36" s="8" t="s">
        <v>110</v>
      </c>
      <c r="C36" s="19">
        <v>0</v>
      </c>
    </row>
    <row r="37" spans="2:3" x14ac:dyDescent="0.25">
      <c r="B37" s="10" t="s">
        <v>21</v>
      </c>
      <c r="C37" s="19">
        <v>0</v>
      </c>
    </row>
    <row r="38" spans="2:3" x14ac:dyDescent="0.25">
      <c r="B38" s="10" t="s">
        <v>34</v>
      </c>
      <c r="C38" s="19">
        <v>0</v>
      </c>
    </row>
    <row r="39" spans="2:3" x14ac:dyDescent="0.25">
      <c r="B39" s="10" t="s">
        <v>5</v>
      </c>
      <c r="C39" s="19">
        <v>0</v>
      </c>
    </row>
    <row r="40" spans="2:3" x14ac:dyDescent="0.25">
      <c r="B40" s="10" t="s">
        <v>2</v>
      </c>
      <c r="C40" s="19">
        <v>0</v>
      </c>
    </row>
    <row r="41" spans="2:3" x14ac:dyDescent="0.25">
      <c r="B41" s="10" t="s">
        <v>3</v>
      </c>
      <c r="C41" s="19">
        <v>0</v>
      </c>
    </row>
    <row r="42" spans="2:3" x14ac:dyDescent="0.25">
      <c r="B42" s="10" t="s">
        <v>147</v>
      </c>
      <c r="C42" s="19">
        <v>0</v>
      </c>
    </row>
    <row r="43" spans="2:3" x14ac:dyDescent="0.25">
      <c r="B43" s="10" t="s">
        <v>127</v>
      </c>
      <c r="C43" s="19">
        <v>0</v>
      </c>
    </row>
    <row r="44" spans="2:3" x14ac:dyDescent="0.25">
      <c r="B44" s="10" t="s">
        <v>128</v>
      </c>
      <c r="C44" s="19">
        <v>0</v>
      </c>
    </row>
    <row r="45" spans="2:3" x14ac:dyDescent="0.25">
      <c r="B45" s="10" t="s">
        <v>235</v>
      </c>
      <c r="C45" s="19">
        <v>0</v>
      </c>
    </row>
    <row r="46" spans="2:3" x14ac:dyDescent="0.25">
      <c r="B46" s="8" t="s">
        <v>111</v>
      </c>
      <c r="C46" s="19">
        <v>0</v>
      </c>
    </row>
    <row r="47" spans="2:3" x14ac:dyDescent="0.25">
      <c r="B47" s="10" t="s">
        <v>21</v>
      </c>
      <c r="C47" s="19">
        <v>0</v>
      </c>
    </row>
    <row r="48" spans="2:3" x14ac:dyDescent="0.25">
      <c r="B48" s="10" t="s">
        <v>34</v>
      </c>
      <c r="C48" s="19">
        <v>0</v>
      </c>
    </row>
    <row r="49" spans="2:3" x14ac:dyDescent="0.25">
      <c r="B49" s="10" t="s">
        <v>5</v>
      </c>
      <c r="C49" s="19">
        <v>0</v>
      </c>
    </row>
    <row r="50" spans="2:3" x14ac:dyDescent="0.25">
      <c r="B50" s="10" t="s">
        <v>2</v>
      </c>
      <c r="C50" s="19">
        <v>0</v>
      </c>
    </row>
    <row r="51" spans="2:3" x14ac:dyDescent="0.25">
      <c r="B51" s="10" t="s">
        <v>3</v>
      </c>
      <c r="C51" s="19">
        <v>0</v>
      </c>
    </row>
    <row r="52" spans="2:3" x14ac:dyDescent="0.25">
      <c r="B52" s="10" t="s">
        <v>147</v>
      </c>
      <c r="C52" s="19">
        <v>0</v>
      </c>
    </row>
    <row r="53" spans="2:3" x14ac:dyDescent="0.25">
      <c r="B53" s="10" t="s">
        <v>127</v>
      </c>
      <c r="C53" s="19">
        <v>0</v>
      </c>
    </row>
    <row r="54" spans="2:3" x14ac:dyDescent="0.25">
      <c r="B54" s="10" t="s">
        <v>128</v>
      </c>
      <c r="C54" s="19">
        <v>0</v>
      </c>
    </row>
    <row r="55" spans="2:3" x14ac:dyDescent="0.25">
      <c r="B55" s="10" t="s">
        <v>235</v>
      </c>
      <c r="C55" s="19">
        <v>0</v>
      </c>
    </row>
    <row r="56" spans="2:3" x14ac:dyDescent="0.25">
      <c r="B56" s="8" t="s">
        <v>112</v>
      </c>
      <c r="C56" s="19">
        <v>0</v>
      </c>
    </row>
    <row r="57" spans="2:3" x14ac:dyDescent="0.25">
      <c r="B57" s="10" t="s">
        <v>21</v>
      </c>
      <c r="C57" s="19">
        <v>0</v>
      </c>
    </row>
    <row r="58" spans="2:3" x14ac:dyDescent="0.25">
      <c r="B58" s="10" t="s">
        <v>34</v>
      </c>
      <c r="C58" s="19">
        <v>0</v>
      </c>
    </row>
    <row r="59" spans="2:3" x14ac:dyDescent="0.25">
      <c r="B59" s="10" t="s">
        <v>5</v>
      </c>
      <c r="C59" s="19">
        <v>0</v>
      </c>
    </row>
    <row r="60" spans="2:3" x14ac:dyDescent="0.25">
      <c r="B60" s="10" t="s">
        <v>2</v>
      </c>
      <c r="C60" s="19">
        <v>0</v>
      </c>
    </row>
    <row r="61" spans="2:3" x14ac:dyDescent="0.25">
      <c r="B61" s="10" t="s">
        <v>3</v>
      </c>
      <c r="C61" s="19">
        <v>0</v>
      </c>
    </row>
    <row r="62" spans="2:3" x14ac:dyDescent="0.25">
      <c r="B62" s="10" t="s">
        <v>147</v>
      </c>
      <c r="C62" s="19">
        <v>0</v>
      </c>
    </row>
    <row r="63" spans="2:3" x14ac:dyDescent="0.25">
      <c r="B63" s="10" t="s">
        <v>127</v>
      </c>
      <c r="C63" s="19">
        <v>0</v>
      </c>
    </row>
    <row r="64" spans="2:3" x14ac:dyDescent="0.25">
      <c r="B64" s="10" t="s">
        <v>128</v>
      </c>
      <c r="C64" s="19">
        <v>0</v>
      </c>
    </row>
    <row r="65" spans="2:3" x14ac:dyDescent="0.25">
      <c r="B65" s="10" t="s">
        <v>235</v>
      </c>
      <c r="C65" s="19">
        <v>0</v>
      </c>
    </row>
    <row r="66" spans="2:3" x14ac:dyDescent="0.25">
      <c r="B66" s="8" t="s">
        <v>113</v>
      </c>
      <c r="C66" s="19">
        <v>0</v>
      </c>
    </row>
    <row r="67" spans="2:3" x14ac:dyDescent="0.25">
      <c r="B67" s="10" t="s">
        <v>21</v>
      </c>
      <c r="C67" s="19">
        <v>0</v>
      </c>
    </row>
    <row r="68" spans="2:3" x14ac:dyDescent="0.25">
      <c r="B68" s="10" t="s">
        <v>34</v>
      </c>
      <c r="C68" s="19">
        <v>0</v>
      </c>
    </row>
    <row r="69" spans="2:3" x14ac:dyDescent="0.25">
      <c r="B69" s="10" t="s">
        <v>5</v>
      </c>
      <c r="C69" s="19">
        <v>0</v>
      </c>
    </row>
    <row r="70" spans="2:3" x14ac:dyDescent="0.25">
      <c r="B70" s="10" t="s">
        <v>2</v>
      </c>
      <c r="C70" s="19">
        <v>0</v>
      </c>
    </row>
    <row r="71" spans="2:3" x14ac:dyDescent="0.25">
      <c r="B71" s="10" t="s">
        <v>3</v>
      </c>
      <c r="C71" s="19">
        <v>0</v>
      </c>
    </row>
    <row r="72" spans="2:3" x14ac:dyDescent="0.25">
      <c r="B72" s="10" t="s">
        <v>147</v>
      </c>
      <c r="C72" s="19">
        <v>0</v>
      </c>
    </row>
    <row r="73" spans="2:3" x14ac:dyDescent="0.25">
      <c r="B73" s="10" t="s">
        <v>127</v>
      </c>
      <c r="C73" s="19">
        <v>0</v>
      </c>
    </row>
    <row r="74" spans="2:3" x14ac:dyDescent="0.25">
      <c r="B74" s="10" t="s">
        <v>128</v>
      </c>
      <c r="C74" s="19">
        <v>0</v>
      </c>
    </row>
    <row r="75" spans="2:3" x14ac:dyDescent="0.25">
      <c r="B75" s="10" t="s">
        <v>235</v>
      </c>
      <c r="C75" s="19">
        <v>0</v>
      </c>
    </row>
    <row r="76" spans="2:3" x14ac:dyDescent="0.25">
      <c r="B76" s="8" t="s">
        <v>114</v>
      </c>
      <c r="C76" s="19">
        <v>0</v>
      </c>
    </row>
    <row r="77" spans="2:3" x14ac:dyDescent="0.25">
      <c r="B77" s="10" t="s">
        <v>21</v>
      </c>
      <c r="C77" s="19">
        <v>0</v>
      </c>
    </row>
    <row r="78" spans="2:3" x14ac:dyDescent="0.25">
      <c r="B78" s="10" t="s">
        <v>34</v>
      </c>
      <c r="C78" s="19">
        <v>0</v>
      </c>
    </row>
    <row r="79" spans="2:3" x14ac:dyDescent="0.25">
      <c r="B79" s="10" t="s">
        <v>5</v>
      </c>
      <c r="C79" s="19">
        <v>0</v>
      </c>
    </row>
    <row r="80" spans="2:3" x14ac:dyDescent="0.25">
      <c r="B80" s="10" t="s">
        <v>2</v>
      </c>
      <c r="C80" s="19">
        <v>0</v>
      </c>
    </row>
    <row r="81" spans="2:3" x14ac:dyDescent="0.25">
      <c r="B81" s="10" t="s">
        <v>3</v>
      </c>
      <c r="C81" s="19">
        <v>0</v>
      </c>
    </row>
    <row r="82" spans="2:3" x14ac:dyDescent="0.25">
      <c r="B82" s="10" t="s">
        <v>147</v>
      </c>
      <c r="C82" s="19">
        <v>0</v>
      </c>
    </row>
    <row r="83" spans="2:3" x14ac:dyDescent="0.25">
      <c r="B83" s="10" t="s">
        <v>127</v>
      </c>
      <c r="C83" s="19">
        <v>0</v>
      </c>
    </row>
    <row r="84" spans="2:3" x14ac:dyDescent="0.25">
      <c r="B84" s="10" t="s">
        <v>128</v>
      </c>
      <c r="C84" s="19">
        <v>0</v>
      </c>
    </row>
    <row r="85" spans="2:3" x14ac:dyDescent="0.25">
      <c r="B85" s="10" t="s">
        <v>235</v>
      </c>
      <c r="C85" s="19">
        <v>0</v>
      </c>
    </row>
    <row r="86" spans="2:3" x14ac:dyDescent="0.25">
      <c r="B86" s="8" t="s">
        <v>17</v>
      </c>
      <c r="C86" s="19">
        <v>0</v>
      </c>
    </row>
  </sheetData>
  <mergeCells count="1">
    <mergeCell ref="B1:H1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D1" zoomScaleNormal="100" workbookViewId="0">
      <selection activeCell="P51" sqref="P51"/>
    </sheetView>
  </sheetViews>
  <sheetFormatPr defaultRowHeight="15" x14ac:dyDescent="0.25"/>
  <cols>
    <col min="1" max="1" width="11.5703125" bestFit="1" customWidth="1"/>
    <col min="2" max="2" width="6.7109375" bestFit="1" customWidth="1"/>
    <col min="3" max="3" width="7.140625" style="1" bestFit="1" customWidth="1"/>
    <col min="4" max="4" width="20.5703125" style="1" bestFit="1" customWidth="1"/>
    <col min="5" max="5" width="31.7109375" style="1" bestFit="1" customWidth="1"/>
    <col min="6" max="6" width="24.28515625" style="1" bestFit="1" customWidth="1"/>
    <col min="7" max="7" width="16.85546875" style="1" bestFit="1" customWidth="1"/>
    <col min="8" max="8" width="14.28515625" style="1" bestFit="1" customWidth="1"/>
    <col min="9" max="9" width="11.7109375" style="1" bestFit="1" customWidth="1"/>
    <col min="10" max="10" width="14" style="1" customWidth="1"/>
    <col min="11" max="11" width="11.7109375" style="1" bestFit="1" customWidth="1"/>
    <col min="12" max="12" width="10.5703125" style="1" bestFit="1" customWidth="1"/>
    <col min="13" max="13" width="14" bestFit="1" customWidth="1"/>
    <col min="14" max="14" width="14.7109375" style="1" bestFit="1" customWidth="1"/>
    <col min="15" max="15" width="12.5703125" bestFit="1" customWidth="1"/>
    <col min="16" max="16" width="17" style="1" bestFit="1" customWidth="1"/>
    <col min="17" max="17" width="20.85546875" bestFit="1" customWidth="1"/>
    <col min="18" max="18" width="101.7109375" style="1" bestFit="1" customWidth="1"/>
    <col min="19" max="19" width="6.7109375" style="1" bestFit="1" customWidth="1"/>
    <col min="20" max="16384" width="9.140625" style="1"/>
  </cols>
  <sheetData>
    <row r="1" spans="1:19" ht="11.25" x14ac:dyDescent="0.2">
      <c r="A1" s="3"/>
      <c r="B1" s="3"/>
      <c r="C1" s="3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8.75" x14ac:dyDescent="0.3">
      <c r="A2" s="66" t="s">
        <v>215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2.75" x14ac:dyDescent="0.2">
      <c r="A3" s="68" t="s">
        <v>254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1.25" x14ac:dyDescent="0.2">
      <c r="A4" s="3"/>
      <c r="B4" s="3"/>
      <c r="C4" s="3"/>
      <c r="D4" s="13"/>
      <c r="E4" s="1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x14ac:dyDescent="0.25">
      <c r="A5" s="16"/>
      <c r="B5" s="16"/>
      <c r="C5" s="16"/>
      <c r="D5" s="16"/>
      <c r="E5" s="16"/>
      <c r="F5" s="16"/>
      <c r="G5" s="16"/>
      <c r="H5" s="11"/>
      <c r="I5" s="11"/>
      <c r="J5" s="16"/>
      <c r="K5" s="11"/>
      <c r="L5" s="12"/>
      <c r="M5" s="12"/>
      <c r="N5" s="12"/>
      <c r="O5" s="16"/>
      <c r="P5" s="16"/>
      <c r="Q5" s="3"/>
    </row>
    <row r="6" spans="1:19" ht="11.25" x14ac:dyDescent="0.2">
      <c r="A6" s="1" t="s">
        <v>4</v>
      </c>
      <c r="B6" s="1" t="s">
        <v>177</v>
      </c>
      <c r="C6" s="1" t="s">
        <v>179</v>
      </c>
      <c r="D6" s="1" t="s">
        <v>20</v>
      </c>
      <c r="E6" s="1" t="s">
        <v>22</v>
      </c>
      <c r="F6" s="1" t="s">
        <v>0</v>
      </c>
      <c r="G6" s="1" t="s">
        <v>13</v>
      </c>
      <c r="H6" s="1" t="s">
        <v>1</v>
      </c>
      <c r="I6" s="1" t="s">
        <v>168</v>
      </c>
      <c r="J6" s="1" t="s">
        <v>48</v>
      </c>
      <c r="K6" s="1" t="s">
        <v>253</v>
      </c>
      <c r="L6" s="4" t="s">
        <v>223</v>
      </c>
      <c r="M6" s="4" t="s">
        <v>224</v>
      </c>
      <c r="N6" s="4" t="s">
        <v>180</v>
      </c>
      <c r="O6" s="4" t="s">
        <v>188</v>
      </c>
      <c r="P6" s="1" t="s">
        <v>225</v>
      </c>
      <c r="Q6" s="1" t="s">
        <v>226</v>
      </c>
      <c r="R6" s="1" t="s">
        <v>163</v>
      </c>
      <c r="S6" s="1" t="s">
        <v>19</v>
      </c>
    </row>
    <row r="7" spans="1:19" ht="11.25" customHeight="1" x14ac:dyDescent="0.2">
      <c r="A7" s="14" t="str">
        <f>'Schema - NO EDIT'!A2</f>
        <v>ext-fw</v>
      </c>
      <c r="B7" s="14" t="str">
        <f>'Schema - NO EDIT'!B2</f>
        <v>6.1.1.10</v>
      </c>
      <c r="C7" s="41">
        <f>'Schema - NO EDIT'!C2</f>
        <v>0</v>
      </c>
      <c r="D7" s="14" t="str">
        <f>'Schema - NO EDIT'!D2</f>
        <v>Managed datacentre</v>
      </c>
      <c r="E7" s="14" t="str">
        <f>'Schema - NO EDIT'!E2</f>
        <v>External firewall</v>
      </c>
      <c r="F7" s="14" t="str">
        <f>'Schema - NO EDIT'!F2</f>
        <v>Managed service</v>
      </c>
      <c r="G7" s="41" t="str">
        <f>'Schema - NO EDIT'!G2</f>
        <v>managed datacentre</v>
      </c>
      <c r="H7" s="41" t="str">
        <f>'Schema - NO EDIT'!H2</f>
        <v>Monthly service fee</v>
      </c>
      <c r="I7" s="41" t="str">
        <f>'Schema - NO EDIT'!I2</f>
        <v>24/7</v>
      </c>
      <c r="J7" s="41" t="str">
        <f>'Schema - NO EDIT'!J2</f>
        <v>any</v>
      </c>
      <c r="K7" s="62" t="str">
        <f>'Schema - NO EDIT'!K2</f>
        <v>N/A</v>
      </c>
      <c r="L7" s="61"/>
      <c r="M7" s="63">
        <f>'Schema - NO EDIT'!M2</f>
        <v>1620</v>
      </c>
      <c r="N7" s="60"/>
      <c r="O7" s="61"/>
      <c r="P7" s="41" t="str">
        <f>'Schema - NO EDIT'!P2</f>
        <v>E1</v>
      </c>
      <c r="Q7" s="60"/>
      <c r="R7" s="49" t="str">
        <f>'Schema - NO EDIT'!R2</f>
        <v>Highly available external firewall service for all ECHA IT services. Changes charged separately via Effort Band.</v>
      </c>
      <c r="S7" s="14">
        <f>'Schema - NO EDIT'!S2</f>
        <v>1</v>
      </c>
    </row>
    <row r="8" spans="1:19" ht="11.25" customHeight="1" x14ac:dyDescent="0.2">
      <c r="A8" s="14" t="str">
        <f>'Schema - NO EDIT'!A3</f>
        <v>r-proxy</v>
      </c>
      <c r="B8" s="14" t="str">
        <f>'Schema - NO EDIT'!B3</f>
        <v>6.1.1.10</v>
      </c>
      <c r="C8" s="41">
        <f>'Schema - NO EDIT'!C3</f>
        <v>0</v>
      </c>
      <c r="D8" s="14" t="str">
        <f>'Schema - NO EDIT'!D3</f>
        <v>Managed datacentre</v>
      </c>
      <c r="E8" s="14" t="str">
        <f>'Schema - NO EDIT'!E3</f>
        <v>Reverse Proxy</v>
      </c>
      <c r="F8" s="14" t="str">
        <f>'Schema - NO EDIT'!F3</f>
        <v>Managed service</v>
      </c>
      <c r="G8" s="41" t="str">
        <f>'Schema - NO EDIT'!G3</f>
        <v>managed datacentre</v>
      </c>
      <c r="H8" s="41" t="str">
        <f>'Schema - NO EDIT'!H3</f>
        <v>Monthly service fee</v>
      </c>
      <c r="I8" s="41" t="str">
        <f>'Schema - NO EDIT'!I3</f>
        <v>24/7</v>
      </c>
      <c r="J8" s="41" t="str">
        <f>'Schema - NO EDIT'!J3</f>
        <v>any</v>
      </c>
      <c r="K8" s="62" t="str">
        <f>'Schema - NO EDIT'!K3</f>
        <v>N/A</v>
      </c>
      <c r="L8" s="61"/>
      <c r="M8" s="63">
        <f>'Schema - NO EDIT'!M3</f>
        <v>1053</v>
      </c>
      <c r="N8" s="60"/>
      <c r="O8" s="61"/>
      <c r="P8" s="41" t="str">
        <f>'Schema - NO EDIT'!P3</f>
        <v>E5</v>
      </c>
      <c r="Q8" s="60"/>
      <c r="R8" s="49" t="str">
        <f>'Schema - NO EDIT'!R3</f>
        <v>Highly available reverse proxy service for all pertient ECHA IT services. Changes charged separately via Effort Band.</v>
      </c>
      <c r="S8" s="14">
        <f>'Schema - NO EDIT'!S3</f>
        <v>1</v>
      </c>
    </row>
    <row r="9" spans="1:19" ht="11.25" customHeight="1" x14ac:dyDescent="0.2">
      <c r="A9" s="14" t="str">
        <f>'Schema - NO EDIT'!A4</f>
        <v>cl-proxy-p</v>
      </c>
      <c r="B9" s="14" t="str">
        <f>'Schema - NO EDIT'!B4</f>
        <v>6.1.1.10</v>
      </c>
      <c r="C9" s="41">
        <f>'Schema - NO EDIT'!C4</f>
        <v>0</v>
      </c>
      <c r="D9" s="14" t="str">
        <f>'Schema - NO EDIT'!D4</f>
        <v>Managed datacentre</v>
      </c>
      <c r="E9" s="14" t="str">
        <f>'Schema - NO EDIT'!E4</f>
        <v>Client Proxy</v>
      </c>
      <c r="F9" s="14" t="str">
        <f>'Schema - NO EDIT'!F4</f>
        <v>Managed service</v>
      </c>
      <c r="G9" s="41" t="str">
        <f>'Schema - NO EDIT'!G4</f>
        <v>managed datacentre</v>
      </c>
      <c r="H9" s="41" t="str">
        <f>'Schema - NO EDIT'!H4</f>
        <v>Monthly service fee</v>
      </c>
      <c r="I9" s="41" t="str">
        <f>'Schema - NO EDIT'!I4</f>
        <v>24/7</v>
      </c>
      <c r="J9" s="41" t="str">
        <f>'Schema - NO EDIT'!J4</f>
        <v>private</v>
      </c>
      <c r="K9" s="62" t="str">
        <f>'Schema - NO EDIT'!K4</f>
        <v>N/A</v>
      </c>
      <c r="L9" s="61"/>
      <c r="M9" s="63">
        <f>'Schema - NO EDIT'!M4</f>
        <v>1800</v>
      </c>
      <c r="N9" s="60"/>
      <c r="O9" s="61"/>
      <c r="P9" s="41" t="str">
        <f>'Schema - NO EDIT'!P4</f>
        <v>E1</v>
      </c>
      <c r="Q9" s="60"/>
      <c r="R9" s="49" t="str">
        <f>'Schema - NO EDIT'!R4</f>
        <v>Highly available client proxy services for all pertinent ECHA IT services. Changes charged separately via Effort Band.</v>
      </c>
      <c r="S9" s="14">
        <f>'Schema - NO EDIT'!S4</f>
        <v>1</v>
      </c>
    </row>
    <row r="10" spans="1:19" ht="11.25" customHeight="1" x14ac:dyDescent="0.2">
      <c r="A10" s="14" t="str">
        <f>'Schema - NO EDIT'!A5</f>
        <v>waf-p</v>
      </c>
      <c r="B10" s="14" t="str">
        <f>'Schema - NO EDIT'!B5</f>
        <v>6.1.1.10</v>
      </c>
      <c r="C10" s="41">
        <f>'Schema - NO EDIT'!C5</f>
        <v>0</v>
      </c>
      <c r="D10" s="14" t="str">
        <f>'Schema - NO EDIT'!D5</f>
        <v>Managed datacentre</v>
      </c>
      <c r="E10" s="14" t="str">
        <f>'Schema - NO EDIT'!E5</f>
        <v>Web Application Firewall</v>
      </c>
      <c r="F10" s="14" t="str">
        <f>'Schema - NO EDIT'!F5</f>
        <v>Managed service</v>
      </c>
      <c r="G10" s="41" t="str">
        <f>'Schema - NO EDIT'!G5</f>
        <v>managed datacentre</v>
      </c>
      <c r="H10" s="41" t="str">
        <f>'Schema - NO EDIT'!H5</f>
        <v>Monthly service fee</v>
      </c>
      <c r="I10" s="41" t="str">
        <f>'Schema - NO EDIT'!I5</f>
        <v>24/7</v>
      </c>
      <c r="J10" s="41" t="str">
        <f>'Schema - NO EDIT'!J5</f>
        <v>private</v>
      </c>
      <c r="K10" s="62" t="str">
        <f>'Schema - NO EDIT'!K5</f>
        <v>N/A</v>
      </c>
      <c r="L10" s="61"/>
      <c r="M10" s="63">
        <f>'Schema - NO EDIT'!M5</f>
        <v>4140</v>
      </c>
      <c r="N10" s="60"/>
      <c r="O10" s="61"/>
      <c r="P10" s="41" t="str">
        <f>'Schema - NO EDIT'!P5</f>
        <v>E1</v>
      </c>
      <c r="Q10" s="60"/>
      <c r="R10" s="49" t="str">
        <f>'Schema - NO EDIT'!R5</f>
        <v>Highly available web application firewall service for all perinent ECHA IT services. Changes charged separately via Effort Band.</v>
      </c>
      <c r="S10" s="14">
        <f>'Schema - NO EDIT'!S5</f>
        <v>1</v>
      </c>
    </row>
    <row r="11" spans="1:19" ht="11.25" customHeight="1" x14ac:dyDescent="0.2">
      <c r="A11" s="14" t="str">
        <f>'Schema - NO EDIT'!A6</f>
        <v>cl-proxy-tc</v>
      </c>
      <c r="B11" s="14" t="str">
        <f>'Schema - NO EDIT'!B6</f>
        <v>6.1.1.10</v>
      </c>
      <c r="C11" s="41">
        <f>'Schema - NO EDIT'!C6</f>
        <v>0</v>
      </c>
      <c r="D11" s="14" t="str">
        <f>'Schema - NO EDIT'!D6</f>
        <v>Managed datacentre</v>
      </c>
      <c r="E11" s="14" t="str">
        <f>'Schema - NO EDIT'!E6</f>
        <v>Client Proxy</v>
      </c>
      <c r="F11" s="14" t="str">
        <f>'Schema - NO EDIT'!F6</f>
        <v>Managed service</v>
      </c>
      <c r="G11" s="41" t="str">
        <f>'Schema - NO EDIT'!G6</f>
        <v>managed datacentre</v>
      </c>
      <c r="H11" s="41" t="str">
        <f>'Schema - NO EDIT'!H6</f>
        <v>Monthly service fee</v>
      </c>
      <c r="I11" s="41" t="str">
        <f>'Schema - NO EDIT'!I6</f>
        <v>24/7</v>
      </c>
      <c r="J11" s="41" t="str">
        <f>'Schema - NO EDIT'!J6</f>
        <v>trusted community</v>
      </c>
      <c r="K11" s="62" t="str">
        <f>'Schema - NO EDIT'!K6</f>
        <v>N/A</v>
      </c>
      <c r="L11" s="61"/>
      <c r="M11" s="63">
        <f>'Schema - NO EDIT'!M6</f>
        <v>810</v>
      </c>
      <c r="N11" s="60"/>
      <c r="O11" s="61"/>
      <c r="P11" s="41" t="str">
        <f>'Schema - NO EDIT'!P6</f>
        <v>E1</v>
      </c>
      <c r="Q11" s="60"/>
      <c r="R11" s="49" t="str">
        <f>'Schema - NO EDIT'!R6</f>
        <v>Highly available client proxy services for all pertinent ECHA IT services. Changes charged separately via Effort Band.</v>
      </c>
      <c r="S11" s="14">
        <f>'Schema - NO EDIT'!S6</f>
        <v>1</v>
      </c>
    </row>
    <row r="12" spans="1:19" ht="11.25" customHeight="1" x14ac:dyDescent="0.2">
      <c r="A12" s="14" t="str">
        <f>'Schema - NO EDIT'!A7</f>
        <v>waf-tc</v>
      </c>
      <c r="B12" s="14" t="str">
        <f>'Schema - NO EDIT'!B7</f>
        <v>6.1.1.10</v>
      </c>
      <c r="C12" s="41">
        <f>'Schema - NO EDIT'!C7</f>
        <v>0</v>
      </c>
      <c r="D12" s="14" t="str">
        <f>'Schema - NO EDIT'!D7</f>
        <v>Managed datacentre</v>
      </c>
      <c r="E12" s="14" t="str">
        <f>'Schema - NO EDIT'!E7</f>
        <v>Web Application Firewall</v>
      </c>
      <c r="F12" s="14" t="str">
        <f>'Schema - NO EDIT'!F7</f>
        <v>Managed service</v>
      </c>
      <c r="G12" s="41" t="str">
        <f>'Schema - NO EDIT'!G7</f>
        <v>managed datacentre</v>
      </c>
      <c r="H12" s="41" t="str">
        <f>'Schema - NO EDIT'!H7</f>
        <v>Monthly service fee</v>
      </c>
      <c r="I12" s="41" t="str">
        <f>'Schema - NO EDIT'!I7</f>
        <v>24/7</v>
      </c>
      <c r="J12" s="41" t="str">
        <f>'Schema - NO EDIT'!J7</f>
        <v>trusted community</v>
      </c>
      <c r="K12" s="62" t="str">
        <f>'Schema - NO EDIT'!K7</f>
        <v>N/A</v>
      </c>
      <c r="L12" s="61"/>
      <c r="M12" s="63">
        <f>'Schema - NO EDIT'!M7</f>
        <v>1863</v>
      </c>
      <c r="N12" s="60"/>
      <c r="O12" s="61"/>
      <c r="P12" s="41" t="str">
        <f>'Schema - NO EDIT'!P7</f>
        <v>E1</v>
      </c>
      <c r="Q12" s="60"/>
      <c r="R12" s="49" t="str">
        <f>'Schema - NO EDIT'!R7</f>
        <v>Highly available web application firewall service for all perinent ECHA IT services. Changes charged separately via Effort Band.</v>
      </c>
      <c r="S12" s="14">
        <f>'Schema - NO EDIT'!S7</f>
        <v>1</v>
      </c>
    </row>
    <row r="13" spans="1:19" ht="11.25" customHeight="1" x14ac:dyDescent="0.2">
      <c r="A13" s="14" t="str">
        <f>'Schema - NO EDIT'!A8</f>
        <v>cpu-p</v>
      </c>
      <c r="B13" s="14" t="str">
        <f>'Schema - NO EDIT'!B8</f>
        <v>6.1.1.4</v>
      </c>
      <c r="C13" s="41">
        <f>'Schema - NO EDIT'!C8</f>
        <v>1</v>
      </c>
      <c r="D13" s="14" t="str">
        <f>'Schema - NO EDIT'!D8</f>
        <v>Managed datacentre</v>
      </c>
      <c r="E13" s="14" t="str">
        <f>'Schema - NO EDIT'!E8</f>
        <v>Cloud Service</v>
      </c>
      <c r="F13" s="14" t="str">
        <f>'Schema - NO EDIT'!F8</f>
        <v>Compute, CPU</v>
      </c>
      <c r="G13" s="41" t="str">
        <f>'Schema - NO EDIT'!G8</f>
        <v>vCPU</v>
      </c>
      <c r="H13" s="41" t="str">
        <f>'Schema - NO EDIT'!H8</f>
        <v>Monthly service fee</v>
      </c>
      <c r="I13" s="41" t="str">
        <f>'Schema - NO EDIT'!I8</f>
        <v>24/7</v>
      </c>
      <c r="J13" s="41" t="str">
        <f>'Schema - NO EDIT'!J8</f>
        <v>private</v>
      </c>
      <c r="K13" s="60"/>
      <c r="L13" s="61"/>
      <c r="M13" s="63">
        <f>'Schema - NO EDIT'!M8</f>
        <v>9.7200000000000006</v>
      </c>
      <c r="N13" s="60"/>
      <c r="O13" s="61"/>
      <c r="P13" s="41" t="str">
        <f>'Schema - NO EDIT'!P8</f>
        <v>N/A</v>
      </c>
      <c r="Q13" s="55" t="s">
        <v>14</v>
      </c>
      <c r="R13" s="49" t="str">
        <f>'Schema - NO EDIT'!R8</f>
        <v>The number of provisioned virtual CPUs for powered on VMs, per vCPU.</v>
      </c>
      <c r="S13" s="14">
        <f>'Schema - NO EDIT'!S8</f>
        <v>1</v>
      </c>
    </row>
    <row r="14" spans="1:19" ht="11.25" customHeight="1" x14ac:dyDescent="0.2">
      <c r="A14" s="14" t="str">
        <f>'Schema - NO EDIT'!A9</f>
        <v>ram-p</v>
      </c>
      <c r="B14" s="14" t="str">
        <f>'Schema - NO EDIT'!B9</f>
        <v>6.1.1.4</v>
      </c>
      <c r="C14" s="41">
        <f>'Schema - NO EDIT'!C9</f>
        <v>2</v>
      </c>
      <c r="D14" s="14" t="str">
        <f>'Schema - NO EDIT'!D9</f>
        <v>Managed datacentre</v>
      </c>
      <c r="E14" s="14" t="str">
        <f>'Schema - NO EDIT'!E9</f>
        <v>Cloud Service</v>
      </c>
      <c r="F14" s="14" t="str">
        <f>'Schema - NO EDIT'!F9</f>
        <v>Compute, RAM</v>
      </c>
      <c r="G14" s="41" t="str">
        <f>'Schema - NO EDIT'!G9</f>
        <v>GB</v>
      </c>
      <c r="H14" s="41" t="str">
        <f>'Schema - NO EDIT'!H9</f>
        <v>Monthly service fee</v>
      </c>
      <c r="I14" s="41" t="str">
        <f>'Schema - NO EDIT'!I9</f>
        <v>24/7</v>
      </c>
      <c r="J14" s="41" t="str">
        <f>'Schema - NO EDIT'!J9</f>
        <v>private</v>
      </c>
      <c r="K14" s="60"/>
      <c r="L14" s="61"/>
      <c r="M14" s="63">
        <f>'Schema - NO EDIT'!M9</f>
        <v>3.24</v>
      </c>
      <c r="N14" s="60"/>
      <c r="O14" s="61"/>
      <c r="P14" s="41" t="str">
        <f>'Schema - NO EDIT'!P9</f>
        <v>N/A</v>
      </c>
      <c r="Q14" s="55" t="s">
        <v>14</v>
      </c>
      <c r="R14" s="49" t="str">
        <f>'Schema - NO EDIT'!R9</f>
        <v>The amount of provisioned RAM for powered on VMs, per GB.</v>
      </c>
      <c r="S14" s="14">
        <f>'Schema - NO EDIT'!S9</f>
        <v>1</v>
      </c>
    </row>
    <row r="15" spans="1:19" ht="11.25" customHeight="1" x14ac:dyDescent="0.2">
      <c r="A15" s="14" t="str">
        <f>'Schema - NO EDIT'!A10</f>
        <v>net-p</v>
      </c>
      <c r="B15" s="14" t="str">
        <f>'Schema - NO EDIT'!B10</f>
        <v>6.1.1.4</v>
      </c>
      <c r="C15" s="41">
        <f>'Schema - NO EDIT'!C10</f>
        <v>3</v>
      </c>
      <c r="D15" s="14" t="str">
        <f>'Schema - NO EDIT'!D10</f>
        <v>Managed datacentre</v>
      </c>
      <c r="E15" s="14" t="str">
        <f>'Schema - NO EDIT'!E10</f>
        <v>Cloud Service</v>
      </c>
      <c r="F15" s="14" t="str">
        <f>'Schema - NO EDIT'!F10</f>
        <v>Compute, network</v>
      </c>
      <c r="G15" s="41" t="str">
        <f>'Schema - NO EDIT'!G10</f>
        <v>managed datacentre</v>
      </c>
      <c r="H15" s="41" t="str">
        <f>'Schema - NO EDIT'!H10</f>
        <v>Monthly service fee</v>
      </c>
      <c r="I15" s="41" t="str">
        <f>'Schema - NO EDIT'!I10</f>
        <v>24/7</v>
      </c>
      <c r="J15" s="41" t="str">
        <f>'Schema - NO EDIT'!J10</f>
        <v>private</v>
      </c>
      <c r="K15" s="62" t="str">
        <f>'Schema - NO EDIT'!K10</f>
        <v>N/A</v>
      </c>
      <c r="L15" s="61"/>
      <c r="M15" s="63">
        <f>'Schema - NO EDIT'!M10</f>
        <v>40500</v>
      </c>
      <c r="N15" s="60"/>
      <c r="O15" s="61"/>
      <c r="P15" s="41" t="str">
        <f>'Schema - NO EDIT'!P10</f>
        <v>N/A</v>
      </c>
      <c r="Q15" s="55" t="s">
        <v>14</v>
      </c>
      <c r="R15" s="49" t="str">
        <f>'Schema - NO EDIT'!R10</f>
        <v>The cost for network management for the entire managed datacentre.</v>
      </c>
      <c r="S15" s="14">
        <f>'Schema - NO EDIT'!S10</f>
        <v>1</v>
      </c>
    </row>
    <row r="16" spans="1:19" ht="11.25" customHeight="1" x14ac:dyDescent="0.2">
      <c r="A16" s="14" t="str">
        <f>'Schema - NO EDIT'!A11</f>
        <v>gold-dr-p</v>
      </c>
      <c r="B16" s="14" t="str">
        <f>'Schema - NO EDIT'!B11</f>
        <v>6.1.1.4</v>
      </c>
      <c r="C16" s="41">
        <f>'Schema - NO EDIT'!C11</f>
        <v>4</v>
      </c>
      <c r="D16" s="14" t="str">
        <f>'Schema - NO EDIT'!D11</f>
        <v>Managed datacentre</v>
      </c>
      <c r="E16" s="14" t="str">
        <f>'Schema - NO EDIT'!E11</f>
        <v>Cloud Service</v>
      </c>
      <c r="F16" s="14" t="str">
        <f>'Schema - NO EDIT'!F11</f>
        <v>Storage, gold, replicated</v>
      </c>
      <c r="G16" s="41" t="str">
        <f>'Schema - NO EDIT'!G11</f>
        <v>GB</v>
      </c>
      <c r="H16" s="41" t="str">
        <f>'Schema - NO EDIT'!H11</f>
        <v>Monthly service fee</v>
      </c>
      <c r="I16" s="41" t="str">
        <f>'Schema - NO EDIT'!I11</f>
        <v>24/7</v>
      </c>
      <c r="J16" s="41" t="str">
        <f>'Schema - NO EDIT'!J11</f>
        <v>private</v>
      </c>
      <c r="K16" s="60"/>
      <c r="L16" s="61"/>
      <c r="M16" s="63">
        <f>'Schema - NO EDIT'!M11</f>
        <v>0.65</v>
      </c>
      <c r="N16" s="60"/>
      <c r="O16" s="61"/>
      <c r="P16" s="41" t="str">
        <f>'Schema - NO EDIT'!P11</f>
        <v>N/A</v>
      </c>
      <c r="Q16" s="55" t="s">
        <v>14</v>
      </c>
      <c r="R16" s="49" t="str">
        <f>'Schema - NO EDIT'!R11</f>
        <v>The amount of provisioned storage, "gold" tier, with cross-datacentre replication, per GB.</v>
      </c>
      <c r="S16" s="14">
        <f>'Schema - NO EDIT'!S11</f>
        <v>1</v>
      </c>
    </row>
    <row r="17" spans="1:19" ht="11.25" customHeight="1" x14ac:dyDescent="0.2">
      <c r="A17" s="14" t="str">
        <f>'Schema - NO EDIT'!A12</f>
        <v>gold-p</v>
      </c>
      <c r="B17" s="14" t="str">
        <f>'Schema - NO EDIT'!B12</f>
        <v>6.1.1.4</v>
      </c>
      <c r="C17" s="41">
        <f>'Schema - NO EDIT'!C12</f>
        <v>5</v>
      </c>
      <c r="D17" s="14" t="str">
        <f>'Schema - NO EDIT'!D12</f>
        <v>Managed datacentre</v>
      </c>
      <c r="E17" s="14" t="str">
        <f>'Schema - NO EDIT'!E12</f>
        <v>Cloud Service</v>
      </c>
      <c r="F17" s="14" t="str">
        <f>'Schema - NO EDIT'!F12</f>
        <v>Storage, gold</v>
      </c>
      <c r="G17" s="41" t="str">
        <f>'Schema - NO EDIT'!G12</f>
        <v>GB</v>
      </c>
      <c r="H17" s="41" t="str">
        <f>'Schema - NO EDIT'!H12</f>
        <v>Monthly service fee</v>
      </c>
      <c r="I17" s="41" t="str">
        <f>'Schema - NO EDIT'!I12</f>
        <v>24/7</v>
      </c>
      <c r="J17" s="41" t="str">
        <f>'Schema - NO EDIT'!J12</f>
        <v>private</v>
      </c>
      <c r="K17" s="60"/>
      <c r="L17" s="61"/>
      <c r="M17" s="63">
        <f>'Schema - NO EDIT'!M12</f>
        <v>0.32</v>
      </c>
      <c r="N17" s="60"/>
      <c r="O17" s="61"/>
      <c r="P17" s="41" t="str">
        <f>'Schema - NO EDIT'!P12</f>
        <v>N/A</v>
      </c>
      <c r="Q17" s="55" t="s">
        <v>14</v>
      </c>
      <c r="R17" s="49" t="str">
        <f>'Schema - NO EDIT'!R12</f>
        <v>The amount of provisioned storage, "gold" tier, per GB.</v>
      </c>
      <c r="S17" s="14">
        <f>'Schema - NO EDIT'!S12</f>
        <v>1</v>
      </c>
    </row>
    <row r="18" spans="1:19" ht="11.25" customHeight="1" x14ac:dyDescent="0.2">
      <c r="A18" s="14" t="str">
        <f>'Schema - NO EDIT'!A13</f>
        <v>silver-dr-p</v>
      </c>
      <c r="B18" s="14" t="str">
        <f>'Schema - NO EDIT'!B13</f>
        <v>6.1.1.4</v>
      </c>
      <c r="C18" s="41">
        <f>'Schema - NO EDIT'!C13</f>
        <v>6</v>
      </c>
      <c r="D18" s="14" t="str">
        <f>'Schema - NO EDIT'!D13</f>
        <v>Managed datacentre</v>
      </c>
      <c r="E18" s="14" t="str">
        <f>'Schema - NO EDIT'!E13</f>
        <v>Cloud Service</v>
      </c>
      <c r="F18" s="14" t="str">
        <f>'Schema - NO EDIT'!F13</f>
        <v>Storage, silver, replicated</v>
      </c>
      <c r="G18" s="41" t="str">
        <f>'Schema - NO EDIT'!G13</f>
        <v>GB</v>
      </c>
      <c r="H18" s="41" t="str">
        <f>'Schema - NO EDIT'!H13</f>
        <v>Monthly service fee</v>
      </c>
      <c r="I18" s="41" t="str">
        <f>'Schema - NO EDIT'!I13</f>
        <v>24/7</v>
      </c>
      <c r="J18" s="41" t="str">
        <f>'Schema - NO EDIT'!J13</f>
        <v>private</v>
      </c>
      <c r="K18" s="60"/>
      <c r="L18" s="61"/>
      <c r="M18" s="63">
        <f>'Schema - NO EDIT'!M13</f>
        <v>0.41</v>
      </c>
      <c r="N18" s="60"/>
      <c r="O18" s="61"/>
      <c r="P18" s="41" t="str">
        <f>'Schema - NO EDIT'!P13</f>
        <v>N/A</v>
      </c>
      <c r="Q18" s="55" t="s">
        <v>14</v>
      </c>
      <c r="R18" s="49" t="str">
        <f>'Schema - NO EDIT'!R13</f>
        <v>The amount of provisioned storage, "silver" tier, with cross-datacentre replication, per GB.</v>
      </c>
      <c r="S18" s="14">
        <f>'Schema - NO EDIT'!S13</f>
        <v>1</v>
      </c>
    </row>
    <row r="19" spans="1:19" ht="11.25" customHeight="1" x14ac:dyDescent="0.2">
      <c r="A19" s="14" t="str">
        <f>'Schema - NO EDIT'!A14</f>
        <v>silver-p</v>
      </c>
      <c r="B19" s="14" t="str">
        <f>'Schema - NO EDIT'!B14</f>
        <v>6.1.1.4</v>
      </c>
      <c r="C19" s="41">
        <f>'Schema - NO EDIT'!C14</f>
        <v>7</v>
      </c>
      <c r="D19" s="14" t="str">
        <f>'Schema - NO EDIT'!D14</f>
        <v>Managed datacentre</v>
      </c>
      <c r="E19" s="14" t="str">
        <f>'Schema - NO EDIT'!E14</f>
        <v>Cloud Service</v>
      </c>
      <c r="F19" s="14" t="str">
        <f>'Schema - NO EDIT'!F14</f>
        <v>Storage, silver</v>
      </c>
      <c r="G19" s="41" t="str">
        <f>'Schema - NO EDIT'!G14</f>
        <v>GB</v>
      </c>
      <c r="H19" s="41" t="str">
        <f>'Schema - NO EDIT'!H14</f>
        <v>Monthly service fee</v>
      </c>
      <c r="I19" s="41" t="str">
        <f>'Schema - NO EDIT'!I14</f>
        <v>24/7</v>
      </c>
      <c r="J19" s="41" t="str">
        <f>'Schema - NO EDIT'!J14</f>
        <v>private</v>
      </c>
      <c r="K19" s="60"/>
      <c r="L19" s="61"/>
      <c r="M19" s="63">
        <f>'Schema - NO EDIT'!M14</f>
        <v>0.2</v>
      </c>
      <c r="N19" s="60"/>
      <c r="O19" s="61"/>
      <c r="P19" s="41" t="str">
        <f>'Schema - NO EDIT'!P14</f>
        <v>N/A</v>
      </c>
      <c r="Q19" s="55" t="s">
        <v>14</v>
      </c>
      <c r="R19" s="49" t="str">
        <f>'Schema - NO EDIT'!R14</f>
        <v>The amount of provisioned storage, "silver" tier, per GB.</v>
      </c>
      <c r="S19" s="14">
        <f>'Schema - NO EDIT'!S14</f>
        <v>1</v>
      </c>
    </row>
    <row r="20" spans="1:19" ht="11.25" customHeight="1" x14ac:dyDescent="0.2">
      <c r="A20" s="14" t="str">
        <f>'Schema - NO EDIT'!A15</f>
        <v>bronze-p</v>
      </c>
      <c r="B20" s="14" t="str">
        <f>'Schema - NO EDIT'!B15</f>
        <v>6.1.1.4</v>
      </c>
      <c r="C20" s="41">
        <f>'Schema - NO EDIT'!C15</f>
        <v>8</v>
      </c>
      <c r="D20" s="14" t="str">
        <f>'Schema - NO EDIT'!D15</f>
        <v>Managed datacentre</v>
      </c>
      <c r="E20" s="14" t="str">
        <f>'Schema - NO EDIT'!E15</f>
        <v>Cloud Service</v>
      </c>
      <c r="F20" s="14" t="str">
        <f>'Schema - NO EDIT'!F15</f>
        <v>Storage, bronze</v>
      </c>
      <c r="G20" s="41" t="str">
        <f>'Schema - NO EDIT'!G15</f>
        <v>GB</v>
      </c>
      <c r="H20" s="41" t="str">
        <f>'Schema - NO EDIT'!H15</f>
        <v>Monthly service fee</v>
      </c>
      <c r="I20" s="41" t="str">
        <f>'Schema - NO EDIT'!I15</f>
        <v>24/7</v>
      </c>
      <c r="J20" s="41" t="str">
        <f>'Schema - NO EDIT'!J15</f>
        <v>private</v>
      </c>
      <c r="K20" s="60"/>
      <c r="L20" s="61"/>
      <c r="M20" s="63">
        <f>'Schema - NO EDIT'!M15</f>
        <v>0.08</v>
      </c>
      <c r="N20" s="60"/>
      <c r="O20" s="61"/>
      <c r="P20" s="41" t="str">
        <f>'Schema - NO EDIT'!P15</f>
        <v>N/A</v>
      </c>
      <c r="Q20" s="55" t="s">
        <v>14</v>
      </c>
      <c r="R20" s="49" t="str">
        <f>'Schema - NO EDIT'!R15</f>
        <v>The amount of provisioned storage, "bronze" tier, per GB.</v>
      </c>
      <c r="S20" s="14">
        <f>'Schema - NO EDIT'!S15</f>
        <v>1</v>
      </c>
    </row>
    <row r="21" spans="1:19" ht="11.25" customHeight="1" x14ac:dyDescent="0.2">
      <c r="A21" s="14" t="str">
        <f>'Schema - NO EDIT'!A16</f>
        <v>cpu-tc</v>
      </c>
      <c r="B21" s="14" t="str">
        <f>'Schema - NO EDIT'!B16</f>
        <v>6.1.1.4</v>
      </c>
      <c r="C21" s="41">
        <f>'Schema - NO EDIT'!C16</f>
        <v>1</v>
      </c>
      <c r="D21" s="14" t="str">
        <f>'Schema - NO EDIT'!D16</f>
        <v>Managed datacentre</v>
      </c>
      <c r="E21" s="14" t="str">
        <f>'Schema - NO EDIT'!E16</f>
        <v>Cloud Service</v>
      </c>
      <c r="F21" s="14" t="str">
        <f>'Schema - NO EDIT'!F16</f>
        <v>Compute, CPU</v>
      </c>
      <c r="G21" s="41" t="str">
        <f>'Schema - NO EDIT'!G16</f>
        <v>vCPU</v>
      </c>
      <c r="H21" s="41" t="str">
        <f>'Schema - NO EDIT'!H16</f>
        <v>Monthly service fee</v>
      </c>
      <c r="I21" s="41" t="str">
        <f>'Schema - NO EDIT'!I16</f>
        <v>24/7</v>
      </c>
      <c r="J21" s="41" t="str">
        <f>'Schema - NO EDIT'!J16</f>
        <v>trusted community</v>
      </c>
      <c r="K21" s="62" t="str">
        <f>'Schema - NO EDIT'!K16</f>
        <v>N/A</v>
      </c>
      <c r="L21" s="61"/>
      <c r="M21" s="39" t="str">
        <f>'Schema - NO EDIT'!M16</f>
        <v>N/A</v>
      </c>
      <c r="N21" s="60"/>
      <c r="O21" s="61"/>
      <c r="P21" s="41" t="str">
        <f>'Schema - NO EDIT'!P16</f>
        <v>N/A</v>
      </c>
      <c r="Q21" s="55" t="s">
        <v>14</v>
      </c>
      <c r="R21" s="49" t="str">
        <f>'Schema - NO EDIT'!R16</f>
        <v>The number of provisioned virtual CPUs for powered on VMs, per vCPU.</v>
      </c>
      <c r="S21" s="14">
        <f>'Schema - NO EDIT'!S16</f>
        <v>1</v>
      </c>
    </row>
    <row r="22" spans="1:19" ht="11.25" customHeight="1" x14ac:dyDescent="0.2">
      <c r="A22" s="14" t="str">
        <f>'Schema - NO EDIT'!A17</f>
        <v>ram-tc</v>
      </c>
      <c r="B22" s="14" t="str">
        <f>'Schema - NO EDIT'!B17</f>
        <v>6.1.1.4</v>
      </c>
      <c r="C22" s="41">
        <f>'Schema - NO EDIT'!C17</f>
        <v>2</v>
      </c>
      <c r="D22" s="14" t="str">
        <f>'Schema - NO EDIT'!D17</f>
        <v>Managed datacentre</v>
      </c>
      <c r="E22" s="14" t="str">
        <f>'Schema - NO EDIT'!E17</f>
        <v>Cloud Service</v>
      </c>
      <c r="F22" s="14" t="str">
        <f>'Schema - NO EDIT'!F17</f>
        <v>Compute, RAM</v>
      </c>
      <c r="G22" s="41" t="str">
        <f>'Schema - NO EDIT'!G17</f>
        <v>GB</v>
      </c>
      <c r="H22" s="41" t="str">
        <f>'Schema - NO EDIT'!H17</f>
        <v>Monthly service fee</v>
      </c>
      <c r="I22" s="41" t="str">
        <f>'Schema - NO EDIT'!I17</f>
        <v>24/7</v>
      </c>
      <c r="J22" s="41" t="str">
        <f>'Schema - NO EDIT'!J17</f>
        <v>trusted community</v>
      </c>
      <c r="K22" s="62" t="str">
        <f>'Schema - NO EDIT'!K17</f>
        <v>N/A</v>
      </c>
      <c r="L22" s="61"/>
      <c r="M22" s="39" t="str">
        <f>'Schema - NO EDIT'!M17</f>
        <v>N/A</v>
      </c>
      <c r="N22" s="60"/>
      <c r="O22" s="61"/>
      <c r="P22" s="41" t="str">
        <f>'Schema - NO EDIT'!P17</f>
        <v>N/A</v>
      </c>
      <c r="Q22" s="55" t="s">
        <v>14</v>
      </c>
      <c r="R22" s="49" t="str">
        <f>'Schema - NO EDIT'!R17</f>
        <v>The amount of provisioned RAM for powered on VMs, per GB.</v>
      </c>
      <c r="S22" s="14">
        <f>'Schema - NO EDIT'!S17</f>
        <v>1</v>
      </c>
    </row>
    <row r="23" spans="1:19" ht="11.25" customHeight="1" x14ac:dyDescent="0.2">
      <c r="A23" s="14" t="str">
        <f>'Schema - NO EDIT'!A18</f>
        <v>net-tc</v>
      </c>
      <c r="B23" s="14" t="str">
        <f>'Schema - NO EDIT'!B18</f>
        <v>6.1.1.4</v>
      </c>
      <c r="C23" s="41">
        <f>'Schema - NO EDIT'!C18</f>
        <v>3</v>
      </c>
      <c r="D23" s="14" t="str">
        <f>'Schema - NO EDIT'!D18</f>
        <v>Managed datacentre</v>
      </c>
      <c r="E23" s="14" t="str">
        <f>'Schema - NO EDIT'!E18</f>
        <v>Cloud Service</v>
      </c>
      <c r="F23" s="14" t="str">
        <f>'Schema - NO EDIT'!F18</f>
        <v>Compute, network</v>
      </c>
      <c r="G23" s="41" t="str">
        <f>'Schema - NO EDIT'!G18</f>
        <v>managed datacentre</v>
      </c>
      <c r="H23" s="41" t="str">
        <f>'Schema - NO EDIT'!H18</f>
        <v>Monthly service fee</v>
      </c>
      <c r="I23" s="41" t="str">
        <f>'Schema - NO EDIT'!I18</f>
        <v>24/7</v>
      </c>
      <c r="J23" s="41" t="str">
        <f>'Schema - NO EDIT'!J18</f>
        <v>trusted community</v>
      </c>
      <c r="K23" s="62" t="str">
        <f>'Schema - NO EDIT'!K18</f>
        <v>N/A</v>
      </c>
      <c r="L23" s="61"/>
      <c r="M23" s="39" t="str">
        <f>'Schema - NO EDIT'!M18</f>
        <v>N/A</v>
      </c>
      <c r="N23" s="60"/>
      <c r="O23" s="61"/>
      <c r="P23" s="41" t="str">
        <f>'Schema - NO EDIT'!P18</f>
        <v>N/A</v>
      </c>
      <c r="Q23" s="55" t="s">
        <v>14</v>
      </c>
      <c r="R23" s="49" t="str">
        <f>'Schema - NO EDIT'!R18</f>
        <v>The cost for network management for the entire managed datacentre.</v>
      </c>
      <c r="S23" s="14">
        <f>'Schema - NO EDIT'!S18</f>
        <v>1</v>
      </c>
    </row>
    <row r="24" spans="1:19" ht="11.25" customHeight="1" x14ac:dyDescent="0.2">
      <c r="A24" s="14" t="str">
        <f>'Schema - NO EDIT'!A19</f>
        <v>gold-dr-tc</v>
      </c>
      <c r="B24" s="14" t="str">
        <f>'Schema - NO EDIT'!B19</f>
        <v>6.1.1.4</v>
      </c>
      <c r="C24" s="41">
        <f>'Schema - NO EDIT'!C19</f>
        <v>4</v>
      </c>
      <c r="D24" s="14" t="str">
        <f>'Schema - NO EDIT'!D19</f>
        <v>Managed datacentre</v>
      </c>
      <c r="E24" s="14" t="str">
        <f>'Schema - NO EDIT'!E19</f>
        <v>Cloud Service</v>
      </c>
      <c r="F24" s="14" t="str">
        <f>'Schema - NO EDIT'!F19</f>
        <v>Storage, gold, replicated</v>
      </c>
      <c r="G24" s="41" t="str">
        <f>'Schema - NO EDIT'!G19</f>
        <v>GB</v>
      </c>
      <c r="H24" s="41" t="str">
        <f>'Schema - NO EDIT'!H19</f>
        <v>Monthly service fee</v>
      </c>
      <c r="I24" s="41" t="str">
        <f>'Schema - NO EDIT'!I19</f>
        <v>24/7</v>
      </c>
      <c r="J24" s="41" t="str">
        <f>'Schema - NO EDIT'!J19</f>
        <v>trusted community</v>
      </c>
      <c r="K24" s="62" t="str">
        <f>'Schema - NO EDIT'!K19</f>
        <v>N/A</v>
      </c>
      <c r="L24" s="61"/>
      <c r="M24" s="39" t="str">
        <f>'Schema - NO EDIT'!M19</f>
        <v>N/A</v>
      </c>
      <c r="N24" s="60"/>
      <c r="O24" s="61"/>
      <c r="P24" s="41" t="str">
        <f>'Schema - NO EDIT'!P19</f>
        <v>N/A</v>
      </c>
      <c r="Q24" s="55" t="s">
        <v>14</v>
      </c>
      <c r="R24" s="49" t="str">
        <f>'Schema - NO EDIT'!R19</f>
        <v>The amount of provisioned storage, "gold" tier, with cross-datacentre replication, per GB.</v>
      </c>
      <c r="S24" s="14">
        <f>'Schema - NO EDIT'!S19</f>
        <v>1</v>
      </c>
    </row>
    <row r="25" spans="1:19" ht="11.25" customHeight="1" x14ac:dyDescent="0.2">
      <c r="A25" s="14" t="str">
        <f>'Schema - NO EDIT'!A20</f>
        <v>gold-tc</v>
      </c>
      <c r="B25" s="14" t="str">
        <f>'Schema - NO EDIT'!B20</f>
        <v>6.1.1.4</v>
      </c>
      <c r="C25" s="41">
        <f>'Schema - NO EDIT'!C20</f>
        <v>5</v>
      </c>
      <c r="D25" s="14" t="str">
        <f>'Schema - NO EDIT'!D20</f>
        <v>Managed datacentre</v>
      </c>
      <c r="E25" s="14" t="str">
        <f>'Schema - NO EDIT'!E20</f>
        <v>Cloud Service</v>
      </c>
      <c r="F25" s="14" t="str">
        <f>'Schema - NO EDIT'!F20</f>
        <v>Storage, gold</v>
      </c>
      <c r="G25" s="41" t="str">
        <f>'Schema - NO EDIT'!G20</f>
        <v>GB</v>
      </c>
      <c r="H25" s="41" t="str">
        <f>'Schema - NO EDIT'!H20</f>
        <v>Monthly service fee</v>
      </c>
      <c r="I25" s="41" t="str">
        <f>'Schema - NO EDIT'!I20</f>
        <v>24/7</v>
      </c>
      <c r="J25" s="41" t="str">
        <f>'Schema - NO EDIT'!J20</f>
        <v>trusted community</v>
      </c>
      <c r="K25" s="62" t="str">
        <f>'Schema - NO EDIT'!K20</f>
        <v>N/A</v>
      </c>
      <c r="L25" s="61"/>
      <c r="M25" s="39" t="str">
        <f>'Schema - NO EDIT'!M20</f>
        <v>N/A</v>
      </c>
      <c r="N25" s="60"/>
      <c r="O25" s="61"/>
      <c r="P25" s="41" t="str">
        <f>'Schema - NO EDIT'!P20</f>
        <v>N/A</v>
      </c>
      <c r="Q25" s="55" t="s">
        <v>14</v>
      </c>
      <c r="R25" s="49" t="str">
        <f>'Schema - NO EDIT'!R20</f>
        <v>The amount of provisioned storage, "gold" tier, per GB.</v>
      </c>
      <c r="S25" s="14">
        <f>'Schema - NO EDIT'!S20</f>
        <v>1</v>
      </c>
    </row>
    <row r="26" spans="1:19" ht="11.25" customHeight="1" x14ac:dyDescent="0.2">
      <c r="A26" s="14" t="str">
        <f>'Schema - NO EDIT'!A21</f>
        <v>silver-dr-tc</v>
      </c>
      <c r="B26" s="14" t="str">
        <f>'Schema - NO EDIT'!B21</f>
        <v>6.1.1.4</v>
      </c>
      <c r="C26" s="41">
        <f>'Schema - NO EDIT'!C21</f>
        <v>6</v>
      </c>
      <c r="D26" s="14" t="str">
        <f>'Schema - NO EDIT'!D21</f>
        <v>Managed datacentre</v>
      </c>
      <c r="E26" s="14" t="str">
        <f>'Schema - NO EDIT'!E21</f>
        <v>Cloud Service</v>
      </c>
      <c r="F26" s="14" t="str">
        <f>'Schema - NO EDIT'!F21</f>
        <v>Storage, silver, replicated</v>
      </c>
      <c r="G26" s="41" t="str">
        <f>'Schema - NO EDIT'!G21</f>
        <v>GB</v>
      </c>
      <c r="H26" s="41" t="str">
        <f>'Schema - NO EDIT'!H21</f>
        <v>Monthly service fee</v>
      </c>
      <c r="I26" s="41" t="str">
        <f>'Schema - NO EDIT'!I21</f>
        <v>24/7</v>
      </c>
      <c r="J26" s="41" t="str">
        <f>'Schema - NO EDIT'!J21</f>
        <v>trusted community</v>
      </c>
      <c r="K26" s="62" t="str">
        <f>'Schema - NO EDIT'!K21</f>
        <v>N/A</v>
      </c>
      <c r="L26" s="61"/>
      <c r="M26" s="39" t="str">
        <f>'Schema - NO EDIT'!M21</f>
        <v>N/A</v>
      </c>
      <c r="N26" s="60"/>
      <c r="O26" s="61"/>
      <c r="P26" s="41" t="str">
        <f>'Schema - NO EDIT'!P21</f>
        <v>N/A</v>
      </c>
      <c r="Q26" s="55" t="s">
        <v>14</v>
      </c>
      <c r="R26" s="49" t="str">
        <f>'Schema - NO EDIT'!R21</f>
        <v>The amount of provisioned storage, "silver" tier, with cross-datacentre replication, per GB.</v>
      </c>
      <c r="S26" s="14">
        <f>'Schema - NO EDIT'!S21</f>
        <v>1</v>
      </c>
    </row>
    <row r="27" spans="1:19" ht="11.25" customHeight="1" x14ac:dyDescent="0.2">
      <c r="A27" s="14" t="str">
        <f>'Schema - NO EDIT'!A22</f>
        <v>silver-tc</v>
      </c>
      <c r="B27" s="14" t="str">
        <f>'Schema - NO EDIT'!B22</f>
        <v>6.1.1.4</v>
      </c>
      <c r="C27" s="41">
        <f>'Schema - NO EDIT'!C22</f>
        <v>7</v>
      </c>
      <c r="D27" s="14" t="str">
        <f>'Schema - NO EDIT'!D22</f>
        <v>Managed datacentre</v>
      </c>
      <c r="E27" s="14" t="str">
        <f>'Schema - NO EDIT'!E22</f>
        <v>Cloud Service</v>
      </c>
      <c r="F27" s="14" t="str">
        <f>'Schema - NO EDIT'!F22</f>
        <v>Storage, silver</v>
      </c>
      <c r="G27" s="41" t="str">
        <f>'Schema - NO EDIT'!G22</f>
        <v>GB</v>
      </c>
      <c r="H27" s="41" t="str">
        <f>'Schema - NO EDIT'!H22</f>
        <v>Monthly service fee</v>
      </c>
      <c r="I27" s="41" t="str">
        <f>'Schema - NO EDIT'!I22</f>
        <v>24/7</v>
      </c>
      <c r="J27" s="41" t="str">
        <f>'Schema - NO EDIT'!J22</f>
        <v>trusted community</v>
      </c>
      <c r="K27" s="62" t="str">
        <f>'Schema - NO EDIT'!K22</f>
        <v>N/A</v>
      </c>
      <c r="L27" s="61"/>
      <c r="M27" s="39" t="str">
        <f>'Schema - NO EDIT'!M22</f>
        <v>N/A</v>
      </c>
      <c r="N27" s="60"/>
      <c r="O27" s="61"/>
      <c r="P27" s="41" t="str">
        <f>'Schema - NO EDIT'!P22</f>
        <v>N/A</v>
      </c>
      <c r="Q27" s="55" t="s">
        <v>14</v>
      </c>
      <c r="R27" s="49" t="str">
        <f>'Schema - NO EDIT'!R22</f>
        <v>The amount of provisioned storage, "silver" tier, per GB.</v>
      </c>
      <c r="S27" s="14">
        <f>'Schema - NO EDIT'!S22</f>
        <v>1</v>
      </c>
    </row>
    <row r="28" spans="1:19" ht="11.25" customHeight="1" x14ac:dyDescent="0.2">
      <c r="A28" s="14" t="str">
        <f>'Schema - NO EDIT'!A23</f>
        <v>bronze-tc</v>
      </c>
      <c r="B28" s="14" t="str">
        <f>'Schema - NO EDIT'!B23</f>
        <v>6.1.1.4</v>
      </c>
      <c r="C28" s="41">
        <f>'Schema - NO EDIT'!C23</f>
        <v>8</v>
      </c>
      <c r="D28" s="14" t="str">
        <f>'Schema - NO EDIT'!D23</f>
        <v>Managed datacentre</v>
      </c>
      <c r="E28" s="14" t="str">
        <f>'Schema - NO EDIT'!E23</f>
        <v>Cloud Service</v>
      </c>
      <c r="F28" s="14" t="str">
        <f>'Schema - NO EDIT'!F23</f>
        <v>Storage, bronze</v>
      </c>
      <c r="G28" s="41" t="str">
        <f>'Schema - NO EDIT'!G23</f>
        <v>GB</v>
      </c>
      <c r="H28" s="41" t="str">
        <f>'Schema - NO EDIT'!H23</f>
        <v>Monthly service fee</v>
      </c>
      <c r="I28" s="41" t="str">
        <f>'Schema - NO EDIT'!I23</f>
        <v>24/7</v>
      </c>
      <c r="J28" s="41" t="str">
        <f>'Schema - NO EDIT'!J23</f>
        <v>trusted community</v>
      </c>
      <c r="K28" s="62" t="str">
        <f>'Schema - NO EDIT'!K23</f>
        <v>N/A</v>
      </c>
      <c r="L28" s="61"/>
      <c r="M28" s="39" t="str">
        <f>'Schema - NO EDIT'!M23</f>
        <v>N/A</v>
      </c>
      <c r="N28" s="60"/>
      <c r="O28" s="61"/>
      <c r="P28" s="41" t="str">
        <f>'Schema - NO EDIT'!P23</f>
        <v>N/A</v>
      </c>
      <c r="Q28" s="55" t="s">
        <v>14</v>
      </c>
      <c r="R28" s="49" t="str">
        <f>'Schema - NO EDIT'!R23</f>
        <v>The amount of provisioned storage, "bronze" tier, per GB.</v>
      </c>
      <c r="S28" s="14">
        <f>'Schema - NO EDIT'!S23</f>
        <v>1</v>
      </c>
    </row>
    <row r="29" spans="1:19" ht="11.25" customHeight="1" x14ac:dyDescent="0.2">
      <c r="A29" s="14" t="str">
        <f>'Schema - NO EDIT'!A24</f>
        <v>os-lnx</v>
      </c>
      <c r="B29" s="14" t="str">
        <f>'Schema - NO EDIT'!B24</f>
        <v>6.1.1.5</v>
      </c>
      <c r="C29" s="41">
        <f>'Schema - NO EDIT'!C24</f>
        <v>0</v>
      </c>
      <c r="D29" s="14" t="str">
        <f>'Schema - NO EDIT'!D24</f>
        <v>Managed datacentre</v>
      </c>
      <c r="E29" s="14" t="str">
        <f>'Schema - NO EDIT'!E24</f>
        <v>Managed OS</v>
      </c>
      <c r="F29" s="14" t="str">
        <f>'Schema - NO EDIT'!F24</f>
        <v>Managed OS, Linux</v>
      </c>
      <c r="G29" s="41" t="str">
        <f>'Schema - NO EDIT'!G24</f>
        <v>managed datacentre</v>
      </c>
      <c r="H29" s="41" t="str">
        <f>'Schema - NO EDIT'!H24</f>
        <v>Monthly service fee</v>
      </c>
      <c r="I29" s="41" t="str">
        <f>'Schema - NO EDIT'!I24</f>
        <v>24/7</v>
      </c>
      <c r="J29" s="41" t="str">
        <f>'Schema - NO EDIT'!J24</f>
        <v>private</v>
      </c>
      <c r="K29" s="62" t="str">
        <f>'Schema - NO EDIT'!K24</f>
        <v>N/A</v>
      </c>
      <c r="L29" s="61"/>
      <c r="M29" s="63">
        <f>'Schema - NO EDIT'!M24</f>
        <v>11250</v>
      </c>
      <c r="N29" s="60"/>
      <c r="O29" s="61"/>
      <c r="P29" s="41" t="str">
        <f>'Schema - NO EDIT'!P24</f>
        <v>E3</v>
      </c>
      <c r="Q29" s="60"/>
      <c r="R29" s="49" t="str">
        <f>'Schema - NO EDIT'!R24</f>
        <v>The fee for for managing all Linux OSes. Changes are billable via the Effor Band.</v>
      </c>
      <c r="S29" s="14">
        <f>'Schema - NO EDIT'!S24</f>
        <v>1</v>
      </c>
    </row>
    <row r="30" spans="1:19" ht="11.25" customHeight="1" x14ac:dyDescent="0.2">
      <c r="A30" s="14" t="str">
        <f>'Schema - NO EDIT'!A25</f>
        <v>os-win</v>
      </c>
      <c r="B30" s="14" t="str">
        <f>'Schema - NO EDIT'!B25</f>
        <v>6.1.1.5</v>
      </c>
      <c r="C30" s="41">
        <f>'Schema - NO EDIT'!C25</f>
        <v>0</v>
      </c>
      <c r="D30" s="14" t="str">
        <f>'Schema - NO EDIT'!D25</f>
        <v>Managed datacentre</v>
      </c>
      <c r="E30" s="14" t="str">
        <f>'Schema - NO EDIT'!E25</f>
        <v>Managed OS</v>
      </c>
      <c r="F30" s="14" t="str">
        <f>'Schema - NO EDIT'!F25</f>
        <v>Managed OS, Windows</v>
      </c>
      <c r="G30" s="41" t="str">
        <f>'Schema - NO EDIT'!G25</f>
        <v>managed datacentre</v>
      </c>
      <c r="H30" s="41" t="str">
        <f>'Schema - NO EDIT'!H25</f>
        <v>Monthly service fee</v>
      </c>
      <c r="I30" s="41" t="str">
        <f>'Schema - NO EDIT'!I25</f>
        <v>24/7</v>
      </c>
      <c r="J30" s="41" t="str">
        <f>'Schema - NO EDIT'!J25</f>
        <v>private</v>
      </c>
      <c r="K30" s="62" t="str">
        <f>'Schema - NO EDIT'!K25</f>
        <v>N/A</v>
      </c>
      <c r="L30" s="61"/>
      <c r="M30" s="63">
        <f>'Schema - NO EDIT'!M25</f>
        <v>5400</v>
      </c>
      <c r="N30" s="60"/>
      <c r="O30" s="61"/>
      <c r="P30" s="41" t="str">
        <f>'Schema - NO EDIT'!P25</f>
        <v>E3</v>
      </c>
      <c r="Q30" s="60"/>
      <c r="R30" s="49" t="str">
        <f>'Schema - NO EDIT'!R25</f>
        <v>The fee for for managing all Windows OSes. Changes are billable via the Effor Band.</v>
      </c>
      <c r="S30" s="14">
        <f>'Schema - NO EDIT'!S25</f>
        <v>1</v>
      </c>
    </row>
    <row r="31" spans="1:19" ht="11.25" customHeight="1" x14ac:dyDescent="0.2">
      <c r="A31" s="14" t="str">
        <f>'Schema - NO EDIT'!A26</f>
        <v>lic-lnx</v>
      </c>
      <c r="B31" s="14" t="str">
        <f>'Schema - NO EDIT'!B26</f>
        <v>6.1.1.5</v>
      </c>
      <c r="C31" s="41">
        <f>'Schema - NO EDIT'!C26</f>
        <v>0</v>
      </c>
      <c r="D31" s="14" t="str">
        <f>'Schema - NO EDIT'!D26</f>
        <v>Managed datacentre</v>
      </c>
      <c r="E31" s="14" t="str">
        <f>'Schema - NO EDIT'!E26</f>
        <v>Managed OS</v>
      </c>
      <c r="F31" s="14" t="str">
        <f>'Schema - NO EDIT'!F26</f>
        <v>OS license, Linux</v>
      </c>
      <c r="G31" s="41" t="str">
        <f>'Schema - NO EDIT'!G26</f>
        <v>VM</v>
      </c>
      <c r="H31" s="41" t="str">
        <f>'Schema - NO EDIT'!H26</f>
        <v>Monthly service fee</v>
      </c>
      <c r="I31" s="41" t="str">
        <f>'Schema - NO EDIT'!I26</f>
        <v>24/7</v>
      </c>
      <c r="J31" s="41" t="str">
        <f>'Schema - NO EDIT'!J26</f>
        <v>private</v>
      </c>
      <c r="K31" s="60"/>
      <c r="L31" s="61"/>
      <c r="M31" s="63">
        <f>'Schema - NO EDIT'!M26</f>
        <v>31.5</v>
      </c>
      <c r="N31" s="60"/>
      <c r="O31" s="61"/>
      <c r="P31" s="41" t="str">
        <f>'Schema - NO EDIT'!P26</f>
        <v>N/A</v>
      </c>
      <c r="Q31" s="55" t="s">
        <v>14</v>
      </c>
      <c r="R31" s="49" t="str">
        <f>'Schema - NO EDIT'!R26</f>
        <v>The license for one instance of RHEL for a powered on VM.</v>
      </c>
      <c r="S31" s="14">
        <f>'Schema - NO EDIT'!S26</f>
        <v>1</v>
      </c>
    </row>
    <row r="32" spans="1:19" ht="11.25" customHeight="1" x14ac:dyDescent="0.2">
      <c r="A32" s="14" t="str">
        <f>'Schema - NO EDIT'!A27</f>
        <v>lic-win</v>
      </c>
      <c r="B32" s="14" t="str">
        <f>'Schema - NO EDIT'!B27</f>
        <v>6.1.1.5</v>
      </c>
      <c r="C32" s="41">
        <f>'Schema - NO EDIT'!C27</f>
        <v>0</v>
      </c>
      <c r="D32" s="14" t="str">
        <f>'Schema - NO EDIT'!D27</f>
        <v>Managed datacentre</v>
      </c>
      <c r="E32" s="14" t="str">
        <f>'Schema - NO EDIT'!E27</f>
        <v>Managed OS</v>
      </c>
      <c r="F32" s="14" t="str">
        <f>'Schema - NO EDIT'!F27</f>
        <v>OS license, Windows</v>
      </c>
      <c r="G32" s="41" t="str">
        <f>'Schema - NO EDIT'!G27</f>
        <v>VM</v>
      </c>
      <c r="H32" s="41" t="str">
        <f>'Schema - NO EDIT'!H27</f>
        <v>Monthly service fee</v>
      </c>
      <c r="I32" s="41" t="str">
        <f>'Schema - NO EDIT'!I27</f>
        <v>24/7</v>
      </c>
      <c r="J32" s="41" t="str">
        <f>'Schema - NO EDIT'!J27</f>
        <v>private</v>
      </c>
      <c r="K32" s="60"/>
      <c r="L32" s="61"/>
      <c r="M32" s="63">
        <f>'Schema - NO EDIT'!M27</f>
        <v>31.5</v>
      </c>
      <c r="N32" s="60"/>
      <c r="O32" s="61"/>
      <c r="P32" s="41" t="str">
        <f>'Schema - NO EDIT'!P27</f>
        <v>N/A</v>
      </c>
      <c r="Q32" s="55" t="s">
        <v>14</v>
      </c>
      <c r="R32" s="49" t="str">
        <f>'Schema - NO EDIT'!R27</f>
        <v>The license for one instance of Window Server for a powered on VM.</v>
      </c>
      <c r="S32" s="14">
        <f>'Schema - NO EDIT'!S27</f>
        <v>1</v>
      </c>
    </row>
    <row r="33" spans="1:19" ht="11.25" customHeight="1" x14ac:dyDescent="0.2">
      <c r="A33" s="14" t="str">
        <f>'Schema - NO EDIT'!A28</f>
        <v>inet-p</v>
      </c>
      <c r="B33" s="14" t="str">
        <f>'Schema - NO EDIT'!B28</f>
        <v>6.1.1.7</v>
      </c>
      <c r="C33" s="41">
        <f>'Schema - NO EDIT'!C28</f>
        <v>0</v>
      </c>
      <c r="D33" s="14" t="str">
        <f>'Schema - NO EDIT'!D28</f>
        <v>Managed datacentre</v>
      </c>
      <c r="E33" s="14" t="str">
        <f>'Schema - NO EDIT'!E28</f>
        <v>Internet access</v>
      </c>
      <c r="F33" s="14" t="str">
        <f>'Schema - NO EDIT'!F28</f>
        <v>Internet access, datacentre</v>
      </c>
      <c r="G33" s="41" t="str">
        <f>'Schema - NO EDIT'!G28</f>
        <v>100 Mbit/s</v>
      </c>
      <c r="H33" s="41" t="str">
        <f>'Schema - NO EDIT'!H28</f>
        <v>Monthly service fee</v>
      </c>
      <c r="I33" s="41" t="str">
        <f>'Schema - NO EDIT'!I28</f>
        <v>24/7</v>
      </c>
      <c r="J33" s="41" t="str">
        <f>'Schema - NO EDIT'!J28</f>
        <v>private</v>
      </c>
      <c r="K33" s="62" t="str">
        <f>'Schema - NO EDIT'!K28</f>
        <v>N/A</v>
      </c>
      <c r="L33" s="61"/>
      <c r="M33" s="63">
        <f>'Schema - NO EDIT'!M28</f>
        <v>734.39</v>
      </c>
      <c r="N33" s="60"/>
      <c r="O33" s="61"/>
      <c r="P33" s="41" t="str">
        <f>'Schema - NO EDIT'!P28</f>
        <v>N/A</v>
      </c>
      <c r="Q33" s="55" t="s">
        <v>14</v>
      </c>
      <c r="R33" s="49" t="str">
        <f>'Schema - NO EDIT'!R28</f>
        <v>Highly available Internet access supporting ECHA's PI IP and ASN.</v>
      </c>
      <c r="S33" s="14">
        <f>'Schema - NO EDIT'!S28</f>
        <v>1</v>
      </c>
    </row>
    <row r="34" spans="1:19" ht="11.25" customHeight="1" x14ac:dyDescent="0.2">
      <c r="A34" s="14" t="str">
        <f>'Schema - NO EDIT'!A29</f>
        <v>inet-tc</v>
      </c>
      <c r="B34" s="14" t="str">
        <f>'Schema - NO EDIT'!B29</f>
        <v>6.1.1.7</v>
      </c>
      <c r="C34" s="41">
        <f>'Schema - NO EDIT'!C29</f>
        <v>0</v>
      </c>
      <c r="D34" s="14" t="str">
        <f>'Schema - NO EDIT'!D29</f>
        <v>Managed datacentre</v>
      </c>
      <c r="E34" s="14" t="str">
        <f>'Schema - NO EDIT'!E29</f>
        <v>Internet access</v>
      </c>
      <c r="F34" s="14" t="str">
        <f>'Schema - NO EDIT'!F29</f>
        <v>Internet access, datacentre</v>
      </c>
      <c r="G34" s="41" t="str">
        <f>'Schema - NO EDIT'!G29</f>
        <v>100 Mbit/s</v>
      </c>
      <c r="H34" s="41" t="str">
        <f>'Schema - NO EDIT'!H29</f>
        <v>Monthly service fee</v>
      </c>
      <c r="I34" s="41" t="str">
        <f>'Schema - NO EDIT'!I29</f>
        <v>24/7</v>
      </c>
      <c r="J34" s="41" t="str">
        <f>'Schema - NO EDIT'!J29</f>
        <v>trusted community</v>
      </c>
      <c r="K34" s="62" t="str">
        <f>'Schema - NO EDIT'!K29</f>
        <v>N/A</v>
      </c>
      <c r="L34" s="61"/>
      <c r="M34" s="63">
        <f>'Schema - NO EDIT'!M29</f>
        <v>367.2</v>
      </c>
      <c r="N34" s="60"/>
      <c r="O34" s="61"/>
      <c r="P34" s="41" t="str">
        <f>'Schema - NO EDIT'!P29</f>
        <v>N/A</v>
      </c>
      <c r="Q34" s="55" t="s">
        <v>14</v>
      </c>
      <c r="R34" s="49" t="str">
        <f>'Schema - NO EDIT'!R29</f>
        <v>Highly available Internet access supporting ECHA's PI IP and ASN.</v>
      </c>
      <c r="S34" s="14">
        <f>'Schema - NO EDIT'!S29</f>
        <v>1</v>
      </c>
    </row>
    <row r="35" spans="1:19" ht="11.25" customHeight="1" x14ac:dyDescent="0.2">
      <c r="A35" s="14" t="str">
        <f>'Schema - NO EDIT'!A30</f>
        <v>pulse-p</v>
      </c>
      <c r="B35" s="14" t="str">
        <f>'Schema - NO EDIT'!B30</f>
        <v>6.1.1.8</v>
      </c>
      <c r="C35" s="41">
        <f>'Schema - NO EDIT'!C30</f>
        <v>0</v>
      </c>
      <c r="D35" s="14" t="str">
        <f>'Schema - NO EDIT'!D30</f>
        <v>Managed datacentre</v>
      </c>
      <c r="E35" s="14" t="str">
        <f>'Schema - NO EDIT'!E30</f>
        <v>Remote access</v>
      </c>
      <c r="F35" s="14" t="str">
        <f>'Schema - NO EDIT'!F30</f>
        <v>Pulse SA &amp; RSA auth.</v>
      </c>
      <c r="G35" s="41" t="str">
        <f>'Schema - NO EDIT'!G30</f>
        <v>managed datacentre</v>
      </c>
      <c r="H35" s="41" t="str">
        <f>'Schema - NO EDIT'!H30</f>
        <v>Monthly service fee</v>
      </c>
      <c r="I35" s="41" t="str">
        <f>'Schema - NO EDIT'!I30</f>
        <v>24/7</v>
      </c>
      <c r="J35" s="41" t="str">
        <f>'Schema - NO EDIT'!J30</f>
        <v>private</v>
      </c>
      <c r="K35" s="62" t="str">
        <f>'Schema - NO EDIT'!K30</f>
        <v>N/A</v>
      </c>
      <c r="L35" s="61"/>
      <c r="M35" s="63">
        <f>'Schema - NO EDIT'!M30</f>
        <v>1800</v>
      </c>
      <c r="N35" s="60"/>
      <c r="O35" s="61"/>
      <c r="P35" s="41" t="str">
        <f>'Schema - NO EDIT'!P30</f>
        <v>E5</v>
      </c>
      <c r="Q35" s="60"/>
      <c r="R35" s="49" t="str">
        <f>'Schema - NO EDIT'!R30</f>
        <v>Pulse Secure Access and RSA authentication with ECHA owned tokens, for entire managed datacentre. Changes charged separately via Effort Band.</v>
      </c>
      <c r="S35" s="14">
        <f>'Schema - NO EDIT'!S30</f>
        <v>1</v>
      </c>
    </row>
    <row r="36" spans="1:19" ht="11.25" customHeight="1" x14ac:dyDescent="0.2">
      <c r="A36" s="14" t="str">
        <f>'Schema - NO EDIT'!A31</f>
        <v>ipsec-p</v>
      </c>
      <c r="B36" s="14" t="str">
        <f>'Schema - NO EDIT'!B31</f>
        <v>6.1.1.8</v>
      </c>
      <c r="C36" s="41">
        <f>'Schema - NO EDIT'!C31</f>
        <v>0</v>
      </c>
      <c r="D36" s="14" t="str">
        <f>'Schema - NO EDIT'!D31</f>
        <v>Managed datacentre</v>
      </c>
      <c r="E36" s="14" t="str">
        <f>'Schema - NO EDIT'!E31</f>
        <v>Remote access</v>
      </c>
      <c r="F36" s="14" t="str">
        <f>'Schema - NO EDIT'!F31</f>
        <v>IPSec tunnel</v>
      </c>
      <c r="G36" s="41" t="str">
        <f>'Schema - NO EDIT'!G31</f>
        <v>10 tunnels</v>
      </c>
      <c r="H36" s="41" t="str">
        <f>'Schema - NO EDIT'!H31</f>
        <v>Monthly service fee</v>
      </c>
      <c r="I36" s="41" t="str">
        <f>'Schema - NO EDIT'!I31</f>
        <v>24/7</v>
      </c>
      <c r="J36" s="41" t="str">
        <f>'Schema - NO EDIT'!J31</f>
        <v>private</v>
      </c>
      <c r="K36" s="62" t="str">
        <f>'Schema - NO EDIT'!K31</f>
        <v>N/A</v>
      </c>
      <c r="L36" s="61"/>
      <c r="M36" s="63">
        <f>'Schema - NO EDIT'!M31</f>
        <v>399.09</v>
      </c>
      <c r="N36" s="60"/>
      <c r="O36" s="61"/>
      <c r="P36" s="41" t="str">
        <f>'Schema - NO EDIT'!P31</f>
        <v>E1</v>
      </c>
      <c r="Q36" s="60"/>
      <c r="R36" s="49" t="str">
        <f>'Schema - NO EDIT'!R31</f>
        <v>IPSec tunnels to ECHA partners, per 10 tunnels. Changes charged separately via Effort Band.</v>
      </c>
      <c r="S36" s="14">
        <f>'Schema - NO EDIT'!S31</f>
        <v>1</v>
      </c>
    </row>
    <row r="37" spans="1:19" ht="11.25" customHeight="1" x14ac:dyDescent="0.2">
      <c r="A37" s="14" t="str">
        <f>'Schema - NO EDIT'!A32</f>
        <v>ipsec-tc</v>
      </c>
      <c r="B37" s="14" t="str">
        <f>'Schema - NO EDIT'!B32</f>
        <v>6.1.1.8</v>
      </c>
      <c r="C37" s="41">
        <f>'Schema - NO EDIT'!C32</f>
        <v>0</v>
      </c>
      <c r="D37" s="14" t="str">
        <f>'Schema - NO EDIT'!D32</f>
        <v>Managed datacentre</v>
      </c>
      <c r="E37" s="14" t="str">
        <f>'Schema - NO EDIT'!E32</f>
        <v>Remote access</v>
      </c>
      <c r="F37" s="14" t="str">
        <f>'Schema - NO EDIT'!F32</f>
        <v>IPSec tunnel</v>
      </c>
      <c r="G37" s="41" t="str">
        <f>'Schema - NO EDIT'!G32</f>
        <v>10 tunnels</v>
      </c>
      <c r="H37" s="41" t="str">
        <f>'Schema - NO EDIT'!H32</f>
        <v>Monthly service fee</v>
      </c>
      <c r="I37" s="41" t="str">
        <f>'Schema - NO EDIT'!I32</f>
        <v>24/7</v>
      </c>
      <c r="J37" s="41" t="str">
        <f>'Schema - NO EDIT'!J32</f>
        <v>trusted community</v>
      </c>
      <c r="K37" s="62" t="str">
        <f>'Schema - NO EDIT'!K32</f>
        <v>N/A</v>
      </c>
      <c r="L37" s="61"/>
      <c r="M37" s="63">
        <f>'Schema - NO EDIT'!M32</f>
        <v>399.09</v>
      </c>
      <c r="N37" s="60"/>
      <c r="O37" s="61"/>
      <c r="P37" s="41" t="str">
        <f>'Schema - NO EDIT'!P32</f>
        <v>E1</v>
      </c>
      <c r="Q37" s="60"/>
      <c r="R37" s="49" t="str">
        <f>'Schema - NO EDIT'!R32</f>
        <v>IPSec tunnels to ECHA partners, per 10 tunnels. Changes charged separately via Effort Band.</v>
      </c>
      <c r="S37" s="14">
        <f>'Schema - NO EDIT'!S32</f>
        <v>1</v>
      </c>
    </row>
    <row r="38" spans="1:19" ht="11.25" customHeight="1" x14ac:dyDescent="0.2">
      <c r="A38" s="14" t="str">
        <f>'Schema - NO EDIT'!A33</f>
        <v>rackspace</v>
      </c>
      <c r="B38" s="14" t="str">
        <f>'Schema - NO EDIT'!B33</f>
        <v>6.1.1.9</v>
      </c>
      <c r="C38" s="41">
        <f>'Schema - NO EDIT'!C33</f>
        <v>0</v>
      </c>
      <c r="D38" s="14" t="str">
        <f>'Schema - NO EDIT'!D33</f>
        <v>Managed datacentre</v>
      </c>
      <c r="E38" s="14" t="str">
        <f>'Schema - NO EDIT'!E33</f>
        <v>Datacentre hosting of ECHA owned hardware</v>
      </c>
      <c r="F38" s="14" t="str">
        <f>'Schema - NO EDIT'!F33</f>
        <v>Rackspace</v>
      </c>
      <c r="G38" s="41" t="str">
        <f>'Schema - NO EDIT'!G33</f>
        <v>Rack unit</v>
      </c>
      <c r="H38" s="41" t="str">
        <f>'Schema - NO EDIT'!H33</f>
        <v>Monthly service fee</v>
      </c>
      <c r="I38" s="41" t="str">
        <f>'Schema - NO EDIT'!I33</f>
        <v>24/7</v>
      </c>
      <c r="J38" s="41" t="str">
        <f>'Schema - NO EDIT'!J33</f>
        <v>any</v>
      </c>
      <c r="K38" s="62" t="str">
        <f>'Schema - NO EDIT'!K33</f>
        <v>N/A</v>
      </c>
      <c r="L38" s="61"/>
      <c r="M38" s="63">
        <f>'Schema - NO EDIT'!M33</f>
        <v>25.61</v>
      </c>
      <c r="N38" s="60"/>
      <c r="O38" s="61"/>
      <c r="P38" s="41" t="str">
        <f>'Schema - NO EDIT'!P33</f>
        <v>N/A</v>
      </c>
      <c r="Q38" s="55" t="s">
        <v>14</v>
      </c>
      <c r="R38" s="49" t="str">
        <f>'Schema - NO EDIT'!R33</f>
        <v>One rack unit hosted for ECHA owned equipment in the DC.</v>
      </c>
      <c r="S38" s="14">
        <f>'Schema - NO EDIT'!S33</f>
        <v>1</v>
      </c>
    </row>
    <row r="39" spans="1:19" ht="11.25" customHeight="1" x14ac:dyDescent="0.2">
      <c r="A39" s="14" t="str">
        <f>'Schema - NO EDIT'!A34</f>
        <v>energy</v>
      </c>
      <c r="B39" s="14" t="str">
        <f>'Schema - NO EDIT'!B34</f>
        <v>6.1.1.9</v>
      </c>
      <c r="C39" s="41">
        <f>'Schema - NO EDIT'!C34</f>
        <v>0</v>
      </c>
      <c r="D39" s="14" t="str">
        <f>'Schema - NO EDIT'!D34</f>
        <v>Managed datacentre</v>
      </c>
      <c r="E39" s="14" t="str">
        <f>'Schema - NO EDIT'!E34</f>
        <v>Datacentre hosting of ECHA owned hardware</v>
      </c>
      <c r="F39" s="14" t="str">
        <f>'Schema - NO EDIT'!F34</f>
        <v>Energy</v>
      </c>
      <c r="G39" s="41" t="str">
        <f>'Schema - NO EDIT'!G34</f>
        <v>kW/h consumed</v>
      </c>
      <c r="H39" s="41" t="str">
        <f>'Schema - NO EDIT'!H34</f>
        <v>Monthly service fee</v>
      </c>
      <c r="I39" s="41" t="str">
        <f>'Schema - NO EDIT'!I34</f>
        <v>24/7</v>
      </c>
      <c r="J39" s="41" t="str">
        <f>'Schema - NO EDIT'!J34</f>
        <v>any</v>
      </c>
      <c r="K39" s="62" t="str">
        <f>'Schema - NO EDIT'!K34</f>
        <v>N/A</v>
      </c>
      <c r="L39" s="61"/>
      <c r="M39" s="39" t="str">
        <f>'Schema - NO EDIT'!M34</f>
        <v>N/A</v>
      </c>
      <c r="N39" s="60"/>
      <c r="O39" s="61"/>
      <c r="P39" s="41" t="str">
        <f>'Schema - NO EDIT'!P34</f>
        <v>N/A</v>
      </c>
      <c r="Q39" s="55" t="s">
        <v>14</v>
      </c>
      <c r="R39" s="49" t="str">
        <f>'Schema - NO EDIT'!R34</f>
        <v>Power consumed for powered on hosted ECHA owned equipment.</v>
      </c>
      <c r="S39" s="14">
        <f>'Schema - NO EDIT'!S34</f>
        <v>1</v>
      </c>
    </row>
    <row r="40" spans="1:19" ht="11.25" customHeight="1" x14ac:dyDescent="0.2">
      <c r="A40" s="14" t="str">
        <f>'Schema - NO EDIT'!A35</f>
        <v>lan</v>
      </c>
      <c r="B40" s="14" t="str">
        <f>'Schema - NO EDIT'!B35</f>
        <v>6.1.2.1</v>
      </c>
      <c r="C40" s="41">
        <f>'Schema - NO EDIT'!C35</f>
        <v>0</v>
      </c>
      <c r="D40" s="14" t="str">
        <f>'Schema - NO EDIT'!D35</f>
        <v>Managed ECHA LAN and WAN</v>
      </c>
      <c r="E40" s="14" t="str">
        <f>'Schema - NO EDIT'!E35</f>
        <v>Managed ECHA LAN</v>
      </c>
      <c r="F40" s="14" t="str">
        <f>'Schema - NO EDIT'!F35</f>
        <v>LAN management</v>
      </c>
      <c r="G40" s="41" t="str">
        <f>'Schema - NO EDIT'!G35</f>
        <v>LAN environment</v>
      </c>
      <c r="H40" s="41" t="str">
        <f>'Schema - NO EDIT'!H35</f>
        <v>Monthly service fee</v>
      </c>
      <c r="I40" s="41" t="str">
        <f>'Schema - NO EDIT'!I35</f>
        <v>24/7</v>
      </c>
      <c r="J40" s="41" t="str">
        <f>'Schema - NO EDIT'!J35</f>
        <v>private</v>
      </c>
      <c r="K40" s="62" t="str">
        <f>'Schema - NO EDIT'!K35</f>
        <v>N/A</v>
      </c>
      <c r="L40" s="61"/>
      <c r="M40" s="63">
        <f>'Schema - NO EDIT'!M35</f>
        <v>5500.8</v>
      </c>
      <c r="N40" s="60"/>
      <c r="O40" s="61"/>
      <c r="P40" s="41" t="str">
        <f>'Schema - NO EDIT'!P35</f>
        <v>E3</v>
      </c>
      <c r="Q40" s="60"/>
      <c r="R40" s="49" t="str">
        <f>'Schema - NO EDIT'!R35</f>
        <v>Management of ECHA owned LAN  equipment at ECHA premises.  On-site presence may be required. Changes charged separately via Effort Band.</v>
      </c>
      <c r="S40" s="14">
        <f>'Schema - NO EDIT'!S35</f>
        <v>1</v>
      </c>
    </row>
    <row r="41" spans="1:19" ht="11.25" customHeight="1" x14ac:dyDescent="0.2">
      <c r="A41" s="14" t="str">
        <f>'Schema - NO EDIT'!A36</f>
        <v>wan-p</v>
      </c>
      <c r="B41" s="14" t="str">
        <f>'Schema - NO EDIT'!B36</f>
        <v>6.1.2.2</v>
      </c>
      <c r="C41" s="41">
        <f>'Schema - NO EDIT'!C36</f>
        <v>1</v>
      </c>
      <c r="D41" s="14" t="str">
        <f>'Schema - NO EDIT'!D36</f>
        <v>Managed ECHA LAN and WAN</v>
      </c>
      <c r="E41" s="14" t="str">
        <f>'Schema - NO EDIT'!E36</f>
        <v>Managed ECHA WAN</v>
      </c>
      <c r="F41" s="14" t="str">
        <f>'Schema - NO EDIT'!F36</f>
        <v>WAN connectivity</v>
      </c>
      <c r="G41" s="41" t="str">
        <f>'Schema - NO EDIT'!G36</f>
        <v>Gb/s bandwidth</v>
      </c>
      <c r="H41" s="41" t="str">
        <f>'Schema - NO EDIT'!H36</f>
        <v>Monthly service fee</v>
      </c>
      <c r="I41" s="41" t="str">
        <f>'Schema - NO EDIT'!I36</f>
        <v>24/7</v>
      </c>
      <c r="J41" s="41" t="str">
        <f>'Schema - NO EDIT'!J36</f>
        <v>private</v>
      </c>
      <c r="K41" s="62" t="str">
        <f>'Schema - NO EDIT'!K36</f>
        <v>N/A</v>
      </c>
      <c r="L41" s="61"/>
      <c r="M41" s="63">
        <f>'Schema - NO EDIT'!M36</f>
        <v>1003.77</v>
      </c>
      <c r="N41" s="60"/>
      <c r="O41" s="61"/>
      <c r="P41" s="41" t="str">
        <f>'Schema - NO EDIT'!P36</f>
        <v>N/A</v>
      </c>
      <c r="Q41" s="55" t="s">
        <v>14</v>
      </c>
      <c r="R41" s="49" t="str">
        <f>'Schema - NO EDIT'!R36</f>
        <v>Highly available WAN connections between ECHA and Contractor datacentres.</v>
      </c>
      <c r="S41" s="14">
        <f>'Schema - NO EDIT'!S36</f>
        <v>1</v>
      </c>
    </row>
    <row r="42" spans="1:19" ht="11.25" customHeight="1" x14ac:dyDescent="0.2">
      <c r="A42" s="14" t="str">
        <f>'Schema - NO EDIT'!A37</f>
        <v>inet-cl-p</v>
      </c>
      <c r="B42" s="14" t="str">
        <f>'Schema - NO EDIT'!B37</f>
        <v>6.1.2.2</v>
      </c>
      <c r="C42" s="41">
        <f>'Schema - NO EDIT'!C37</f>
        <v>2</v>
      </c>
      <c r="D42" s="14" t="str">
        <f>'Schema - NO EDIT'!D37</f>
        <v>Managed ECHA LAN and WAN</v>
      </c>
      <c r="E42" s="14" t="str">
        <f>'Schema - NO EDIT'!E37</f>
        <v>Managed ECHA WAN</v>
      </c>
      <c r="F42" s="14" t="str">
        <f>'Schema - NO EDIT'!F37</f>
        <v>Internet, client</v>
      </c>
      <c r="G42" s="41" t="str">
        <f>'Schema - NO EDIT'!G37</f>
        <v>100 Mb/s bandwidth</v>
      </c>
      <c r="H42" s="41" t="str">
        <f>'Schema - NO EDIT'!H37</f>
        <v>Monthly service fee</v>
      </c>
      <c r="I42" s="41" t="str">
        <f>'Schema - NO EDIT'!I37</f>
        <v>24/7</v>
      </c>
      <c r="J42" s="41" t="str">
        <f>'Schema - NO EDIT'!J37</f>
        <v>private</v>
      </c>
      <c r="K42" s="62" t="str">
        <f>'Schema - NO EDIT'!K37</f>
        <v>N/A</v>
      </c>
      <c r="L42" s="61"/>
      <c r="M42" s="63">
        <f>'Schema - NO EDIT'!M37</f>
        <v>734.39</v>
      </c>
      <c r="N42" s="60"/>
      <c r="O42" s="61"/>
      <c r="P42" s="41" t="str">
        <f>'Schema - NO EDIT'!P37</f>
        <v>N/A</v>
      </c>
      <c r="Q42" s="55" t="s">
        <v>14</v>
      </c>
      <c r="R42" s="49" t="str">
        <f>'Schema - NO EDIT'!R37</f>
        <v>Highly available Internet access for ECHA clients. No double charging if same as for Datacentre.</v>
      </c>
      <c r="S42" s="14">
        <f>'Schema - NO EDIT'!S37</f>
        <v>1</v>
      </c>
    </row>
    <row r="43" spans="1:19" ht="11.25" customHeight="1" x14ac:dyDescent="0.2">
      <c r="A43" s="14" t="str">
        <f>'Schema - NO EDIT'!A38</f>
        <v>wan-tc</v>
      </c>
      <c r="B43" s="14" t="str">
        <f>'Schema - NO EDIT'!B38</f>
        <v>6.1.2.2</v>
      </c>
      <c r="C43" s="41">
        <f>'Schema - NO EDIT'!C38</f>
        <v>1</v>
      </c>
      <c r="D43" s="14" t="str">
        <f>'Schema - NO EDIT'!D38</f>
        <v>Managed ECHA LAN and WAN</v>
      </c>
      <c r="E43" s="14" t="str">
        <f>'Schema - NO EDIT'!E38</f>
        <v>Managed ECHA WAN</v>
      </c>
      <c r="F43" s="14" t="str">
        <f>'Schema - NO EDIT'!F38</f>
        <v>WAN connectivity</v>
      </c>
      <c r="G43" s="41" t="str">
        <f>'Schema - NO EDIT'!G38</f>
        <v>Gb/s bandwidth</v>
      </c>
      <c r="H43" s="41" t="str">
        <f>'Schema - NO EDIT'!H38</f>
        <v>Monthly service fee</v>
      </c>
      <c r="I43" s="41" t="str">
        <f>'Schema - NO EDIT'!I38</f>
        <v>24/7</v>
      </c>
      <c r="J43" s="41" t="str">
        <f>'Schema - NO EDIT'!J38</f>
        <v>shared</v>
      </c>
      <c r="K43" s="62" t="str">
        <f>'Schema - NO EDIT'!K38</f>
        <v>N/A</v>
      </c>
      <c r="L43" s="61"/>
      <c r="M43" s="63">
        <f>'Schema - NO EDIT'!M38</f>
        <v>1003.77</v>
      </c>
      <c r="N43" s="60"/>
      <c r="O43" s="61"/>
      <c r="P43" s="41" t="str">
        <f>'Schema - NO EDIT'!P38</f>
        <v>N/A</v>
      </c>
      <c r="Q43" s="55" t="s">
        <v>14</v>
      </c>
      <c r="R43" s="49" t="str">
        <f>'Schema - NO EDIT'!R38</f>
        <v>Highly available WAN connections between ECHA and Contractor datacentres.</v>
      </c>
      <c r="S43" s="14">
        <f>'Schema - NO EDIT'!S38</f>
        <v>1</v>
      </c>
    </row>
    <row r="44" spans="1:19" ht="11.25" customHeight="1" x14ac:dyDescent="0.2">
      <c r="A44" s="14" t="str">
        <f>'Schema - NO EDIT'!A39</f>
        <v>inet-cl-tc</v>
      </c>
      <c r="B44" s="14" t="str">
        <f>'Schema - NO EDIT'!B39</f>
        <v>6.1.2.2</v>
      </c>
      <c r="C44" s="41">
        <f>'Schema - NO EDIT'!C39</f>
        <v>2</v>
      </c>
      <c r="D44" s="14" t="str">
        <f>'Schema - NO EDIT'!D39</f>
        <v>Managed ECHA LAN and WAN</v>
      </c>
      <c r="E44" s="14" t="str">
        <f>'Schema - NO EDIT'!E39</f>
        <v>Managed ECHA WAN</v>
      </c>
      <c r="F44" s="14" t="str">
        <f>'Schema - NO EDIT'!F39</f>
        <v>Internet, client</v>
      </c>
      <c r="G44" s="41" t="str">
        <f>'Schema - NO EDIT'!G39</f>
        <v>100 Mb/s bandwidth</v>
      </c>
      <c r="H44" s="41" t="str">
        <f>'Schema - NO EDIT'!H39</f>
        <v>Monthly service fee</v>
      </c>
      <c r="I44" s="41" t="str">
        <f>'Schema - NO EDIT'!I39</f>
        <v>24/7</v>
      </c>
      <c r="J44" s="41" t="str">
        <f>'Schema - NO EDIT'!J39</f>
        <v>shared</v>
      </c>
      <c r="K44" s="62" t="str">
        <f>'Schema - NO EDIT'!K39</f>
        <v>N/A</v>
      </c>
      <c r="L44" s="61"/>
      <c r="M44" s="63">
        <f>'Schema - NO EDIT'!M39</f>
        <v>367.2</v>
      </c>
      <c r="N44" s="60"/>
      <c r="O44" s="61"/>
      <c r="P44" s="41" t="str">
        <f>'Schema - NO EDIT'!P39</f>
        <v>N/A</v>
      </c>
      <c r="Q44" s="55" t="s">
        <v>14</v>
      </c>
      <c r="R44" s="49" t="str">
        <f>'Schema - NO EDIT'!R39</f>
        <v>Highly available Internet access for ECHA clients. No double charging if same as for Datacentre.</v>
      </c>
      <c r="S44" s="14">
        <f>'Schema - NO EDIT'!S39</f>
        <v>1</v>
      </c>
    </row>
    <row r="45" spans="1:19" ht="11.25" customHeight="1" x14ac:dyDescent="0.2">
      <c r="A45" s="14" t="str">
        <f>'Schema - NO EDIT'!A40</f>
        <v>email-p</v>
      </c>
      <c r="B45" s="14" t="str">
        <f>'Schema - NO EDIT'!B40</f>
        <v>6.1.3.1</v>
      </c>
      <c r="C45" s="41">
        <f>'Schema - NO EDIT'!C40</f>
        <v>0</v>
      </c>
      <c r="D45" s="14" t="str">
        <f>'Schema - NO EDIT'!D40</f>
        <v>Office automation</v>
      </c>
      <c r="E45" s="14" t="str">
        <f>'Schema - NO EDIT'!E40</f>
        <v>Email and calendaring service</v>
      </c>
      <c r="F45" s="14" t="str">
        <f>'Schema - NO EDIT'!F40</f>
        <v>Managed service</v>
      </c>
      <c r="G45" s="41" t="str">
        <f>'Schema - NO EDIT'!G40</f>
        <v>managed datacentre</v>
      </c>
      <c r="H45" s="41" t="str">
        <f>'Schema - NO EDIT'!H40</f>
        <v>Monthly service fee</v>
      </c>
      <c r="I45" s="41" t="str">
        <f>'Schema - NO EDIT'!I40</f>
        <v>24/7</v>
      </c>
      <c r="J45" s="41" t="str">
        <f>'Schema - NO EDIT'!J40</f>
        <v>private</v>
      </c>
      <c r="K45" s="62" t="str">
        <f>'Schema - NO EDIT'!K40</f>
        <v>N/A</v>
      </c>
      <c r="L45" s="61"/>
      <c r="M45" s="63">
        <f>'Schema - NO EDIT'!M40</f>
        <v>3600</v>
      </c>
      <c r="N45" s="60"/>
      <c r="O45" s="61"/>
      <c r="P45" s="41" t="str">
        <f>'Schema - NO EDIT'!P40</f>
        <v>E3</v>
      </c>
      <c r="Q45" s="60"/>
      <c r="R45" s="49" t="str">
        <f>'Schema - NO EDIT'!R40</f>
        <v>Management of ECHA email and calendaring environment. Changes charged separately via Effort Band.</v>
      </c>
      <c r="S45" s="14">
        <f>'Schema - NO EDIT'!S40</f>
        <v>1</v>
      </c>
    </row>
    <row r="46" spans="1:19" ht="11.25" customHeight="1" x14ac:dyDescent="0.2">
      <c r="A46" s="14" t="str">
        <f>'Schema - NO EDIT'!A41</f>
        <v>email-tc</v>
      </c>
      <c r="B46" s="14" t="str">
        <f>'Schema - NO EDIT'!B41</f>
        <v>6.1.3.1</v>
      </c>
      <c r="C46" s="41">
        <f>'Schema - NO EDIT'!C41</f>
        <v>0</v>
      </c>
      <c r="D46" s="14" t="str">
        <f>'Schema - NO EDIT'!D41</f>
        <v>Office automation</v>
      </c>
      <c r="E46" s="14" t="str">
        <f>'Schema - NO EDIT'!E41</f>
        <v>Email and calendaring service</v>
      </c>
      <c r="F46" s="14" t="str">
        <f>'Schema - NO EDIT'!F41</f>
        <v>Managed service</v>
      </c>
      <c r="G46" s="41" t="str">
        <f>'Schema - NO EDIT'!G41</f>
        <v>managed datacentre</v>
      </c>
      <c r="H46" s="41" t="str">
        <f>'Schema - NO EDIT'!H41</f>
        <v>Monthly service fee</v>
      </c>
      <c r="I46" s="41" t="str">
        <f>'Schema - NO EDIT'!I41</f>
        <v>24/7</v>
      </c>
      <c r="J46" s="41" t="str">
        <f>'Schema - NO EDIT'!J41</f>
        <v>trusted community</v>
      </c>
      <c r="K46" s="62" t="str">
        <f>'Schema - NO EDIT'!K41</f>
        <v>N/A</v>
      </c>
      <c r="L46" s="61"/>
      <c r="M46" s="63">
        <f>'Schema - NO EDIT'!M41</f>
        <v>3600</v>
      </c>
      <c r="N46" s="60"/>
      <c r="O46" s="61"/>
      <c r="P46" s="41" t="str">
        <f>'Schema - NO EDIT'!P41</f>
        <v>E3</v>
      </c>
      <c r="Q46" s="60"/>
      <c r="R46" s="49" t="str">
        <f>'Schema - NO EDIT'!R41</f>
        <v>Management of ECHA email and calendaring environment. Changes charged separately via Effort Band.</v>
      </c>
      <c r="S46" s="14">
        <f>'Schema - NO EDIT'!S41</f>
        <v>1</v>
      </c>
    </row>
    <row r="47" spans="1:19" ht="11.25" customHeight="1" x14ac:dyDescent="0.2">
      <c r="A47" s="14" t="str">
        <f>'Schema - NO EDIT'!A42</f>
        <v>windows-p</v>
      </c>
      <c r="B47" s="14" t="str">
        <f>'Schema - NO EDIT'!B42</f>
        <v>6.1.3.2</v>
      </c>
      <c r="C47" s="41">
        <f>'Schema - NO EDIT'!C42</f>
        <v>0</v>
      </c>
      <c r="D47" s="14" t="str">
        <f>'Schema - NO EDIT'!D42</f>
        <v>Office automation</v>
      </c>
      <c r="E47" s="14" t="str">
        <f>'Schema - NO EDIT'!E42</f>
        <v>Windows services</v>
      </c>
      <c r="F47" s="14" t="str">
        <f>'Schema - NO EDIT'!F42</f>
        <v>Managed service</v>
      </c>
      <c r="G47" s="41" t="str">
        <f>'Schema - NO EDIT'!G42</f>
        <v>managed datacentre</v>
      </c>
      <c r="H47" s="41" t="str">
        <f>'Schema - NO EDIT'!H42</f>
        <v>Monthly service fee</v>
      </c>
      <c r="I47" s="41" t="str">
        <f>'Schema - NO EDIT'!I42</f>
        <v>24/7</v>
      </c>
      <c r="J47" s="41" t="str">
        <f>'Schema - NO EDIT'!J42</f>
        <v>private</v>
      </c>
      <c r="K47" s="62" t="str">
        <f>'Schema - NO EDIT'!K42</f>
        <v>N/A</v>
      </c>
      <c r="L47" s="61"/>
      <c r="M47" s="63">
        <f>'Schema - NO EDIT'!M42</f>
        <v>2880</v>
      </c>
      <c r="N47" s="60"/>
      <c r="O47" s="61"/>
      <c r="P47" s="41" t="str">
        <f>'Schema - NO EDIT'!P42</f>
        <v>E5</v>
      </c>
      <c r="Q47" s="60"/>
      <c r="R47" s="49" t="str">
        <f>'Schema - NO EDIT'!R42</f>
        <v>Management of ECHA Windows services. Changes charged separately via Effort Band.</v>
      </c>
      <c r="S47" s="14">
        <f>'Schema - NO EDIT'!S42</f>
        <v>1</v>
      </c>
    </row>
    <row r="48" spans="1:19" ht="11.25" customHeight="1" x14ac:dyDescent="0.2">
      <c r="A48" s="14" t="str">
        <f>'Schema - NO EDIT'!A43</f>
        <v>windows-tc</v>
      </c>
      <c r="B48" s="14" t="str">
        <f>'Schema - NO EDIT'!B43</f>
        <v>6.1.3.2</v>
      </c>
      <c r="C48" s="41">
        <f>'Schema - NO EDIT'!C43</f>
        <v>0</v>
      </c>
      <c r="D48" s="14" t="str">
        <f>'Schema - NO EDIT'!D43</f>
        <v>Office automation</v>
      </c>
      <c r="E48" s="14" t="str">
        <f>'Schema - NO EDIT'!E43</f>
        <v>Windows services</v>
      </c>
      <c r="F48" s="14" t="str">
        <f>'Schema - NO EDIT'!F43</f>
        <v>Managed service</v>
      </c>
      <c r="G48" s="41" t="str">
        <f>'Schema - NO EDIT'!G43</f>
        <v>managed datacentre</v>
      </c>
      <c r="H48" s="41" t="str">
        <f>'Schema - NO EDIT'!H43</f>
        <v>Monthly service fee</v>
      </c>
      <c r="I48" s="41" t="str">
        <f>'Schema - NO EDIT'!I43</f>
        <v>24/7</v>
      </c>
      <c r="J48" s="41" t="str">
        <f>'Schema - NO EDIT'!J43</f>
        <v>trusted community</v>
      </c>
      <c r="K48" s="62" t="str">
        <f>'Schema - NO EDIT'!K43</f>
        <v>N/A</v>
      </c>
      <c r="L48" s="61"/>
      <c r="M48" s="63">
        <f>'Schema - NO EDIT'!M43</f>
        <v>2880</v>
      </c>
      <c r="N48" s="60"/>
      <c r="O48" s="61"/>
      <c r="P48" s="41" t="str">
        <f>'Schema - NO EDIT'!P43</f>
        <v>E5</v>
      </c>
      <c r="Q48" s="60"/>
      <c r="R48" s="49" t="str">
        <f>'Schema - NO EDIT'!R43</f>
        <v>Management of ECHA Windows services. Changes charged separately via Effort Band.</v>
      </c>
      <c r="S48" s="14">
        <f>'Schema - NO EDIT'!S43</f>
        <v>1</v>
      </c>
    </row>
    <row r="49" spans="1:19" ht="11.25" customHeight="1" x14ac:dyDescent="0.2">
      <c r="A49" s="14" t="str">
        <f>'Schema - NO EDIT'!A44</f>
        <v>backup-p</v>
      </c>
      <c r="B49" s="14" t="str">
        <f>'Schema - NO EDIT'!B44</f>
        <v>6.1.4</v>
      </c>
      <c r="C49" s="41">
        <f>'Schema - NO EDIT'!C44</f>
        <v>0</v>
      </c>
      <c r="D49" s="14" t="str">
        <f>'Schema - NO EDIT'!D44</f>
        <v>Backup and restore</v>
      </c>
      <c r="E49" s="14" t="str">
        <f>'Schema - NO EDIT'!E44</f>
        <v>Backup and restore</v>
      </c>
      <c r="F49" s="14" t="str">
        <f>'Schema - NO EDIT'!F44</f>
        <v>Retained backup</v>
      </c>
      <c r="G49" s="41" t="str">
        <f>'Schema - NO EDIT'!G44</f>
        <v>GB</v>
      </c>
      <c r="H49" s="41" t="str">
        <f>'Schema - NO EDIT'!H44</f>
        <v>Monthly service fee</v>
      </c>
      <c r="I49" s="41" t="str">
        <f>'Schema - NO EDIT'!I44</f>
        <v>24/7</v>
      </c>
      <c r="J49" s="41" t="str">
        <f>'Schema - NO EDIT'!J44</f>
        <v>private</v>
      </c>
      <c r="K49" s="60"/>
      <c r="L49" s="61"/>
      <c r="M49" s="63">
        <f>'Schema - NO EDIT'!M44</f>
        <v>0.12</v>
      </c>
      <c r="N49" s="60"/>
      <c r="O49" s="61"/>
      <c r="P49" s="41" t="str">
        <f>'Schema - NO EDIT'!P44</f>
        <v>E1</v>
      </c>
      <c r="Q49" s="60"/>
      <c r="R49" s="49" t="str">
        <f>'Schema - NO EDIT'!R44</f>
        <v>Backup and restore services for all ECHA IT services, per retained GB. Restore according to Effort Band.</v>
      </c>
      <c r="S49" s="14">
        <f>'Schema - NO EDIT'!S44</f>
        <v>1</v>
      </c>
    </row>
    <row r="50" spans="1:19" ht="11.25" customHeight="1" x14ac:dyDescent="0.2">
      <c r="A50" s="14" t="str">
        <f>'Schema - NO EDIT'!A45</f>
        <v>backup-tc</v>
      </c>
      <c r="B50" s="14" t="str">
        <f>'Schema - NO EDIT'!B45</f>
        <v>6.1.4</v>
      </c>
      <c r="C50" s="41">
        <f>'Schema - NO EDIT'!C45</f>
        <v>0</v>
      </c>
      <c r="D50" s="14" t="str">
        <f>'Schema - NO EDIT'!D45</f>
        <v>Backup and restore</v>
      </c>
      <c r="E50" s="14" t="str">
        <f>'Schema - NO EDIT'!E45</f>
        <v>Backup and restore</v>
      </c>
      <c r="F50" s="14" t="str">
        <f>'Schema - NO EDIT'!F45</f>
        <v>Retained backup</v>
      </c>
      <c r="G50" s="41" t="str">
        <f>'Schema - NO EDIT'!G45</f>
        <v>GB</v>
      </c>
      <c r="H50" s="41" t="str">
        <f>'Schema - NO EDIT'!H45</f>
        <v>Monthly service fee</v>
      </c>
      <c r="I50" s="41" t="str">
        <f>'Schema - NO EDIT'!I45</f>
        <v>24/7</v>
      </c>
      <c r="J50" s="41" t="str">
        <f>'Schema - NO EDIT'!J45</f>
        <v>trusted community</v>
      </c>
      <c r="K50" s="62" t="str">
        <f>'Schema - NO EDIT'!K45</f>
        <v>N/A</v>
      </c>
      <c r="L50" s="61"/>
      <c r="M50" s="63">
        <f>'Schema - NO EDIT'!M45</f>
        <v>0.06</v>
      </c>
      <c r="N50" s="60"/>
      <c r="O50" s="61"/>
      <c r="P50" s="41" t="str">
        <f>'Schema - NO EDIT'!P45</f>
        <v>E1</v>
      </c>
      <c r="Q50" s="60"/>
      <c r="R50" s="49" t="str">
        <f>'Schema - NO EDIT'!R45</f>
        <v>Backup and restore services for all ECHA IT services, per retained GB. Restore according to Effort Band.</v>
      </c>
      <c r="S50" s="14">
        <f>'Schema - NO EDIT'!S45</f>
        <v>1</v>
      </c>
    </row>
    <row r="51" spans="1:19" ht="11.25" customHeight="1" x14ac:dyDescent="0.2">
      <c r="A51" s="14" t="str">
        <f>'Schema - NO EDIT'!A46</f>
        <v>off-backup</v>
      </c>
      <c r="B51" s="14" t="str">
        <f>'Schema - NO EDIT'!B46</f>
        <v>6.1.4.2</v>
      </c>
      <c r="C51" s="41">
        <f>'Schema - NO EDIT'!C46</f>
        <v>0</v>
      </c>
      <c r="D51" s="14" t="str">
        <f>'Schema - NO EDIT'!D46</f>
        <v>Backup and restore</v>
      </c>
      <c r="E51" s="14" t="str">
        <f>'Schema - NO EDIT'!E46</f>
        <v>Offline backups</v>
      </c>
      <c r="F51" s="14" t="str">
        <f>'Schema - NO EDIT'!F46</f>
        <v>Retained backup</v>
      </c>
      <c r="G51" s="41" t="str">
        <f>'Schema - NO EDIT'!G46</f>
        <v>GB</v>
      </c>
      <c r="H51" s="41" t="str">
        <f>'Schema - NO EDIT'!H46</f>
        <v>Monthly service fee</v>
      </c>
      <c r="I51" s="41" t="str">
        <f>'Schema - NO EDIT'!I46</f>
        <v>9/5</v>
      </c>
      <c r="J51" s="41" t="str">
        <f>'Schema - NO EDIT'!J46</f>
        <v>any</v>
      </c>
      <c r="K51" s="60"/>
      <c r="L51" s="61"/>
      <c r="M51" s="63">
        <f>'Schema - NO EDIT'!M46</f>
        <v>1863</v>
      </c>
      <c r="N51" s="60"/>
      <c r="O51" s="61"/>
      <c r="P51" s="41" t="str">
        <f>'Schema - NO EDIT'!P46</f>
        <v>N/A</v>
      </c>
      <c r="Q51" s="55" t="s">
        <v>14</v>
      </c>
      <c r="R51" s="49" t="str">
        <f>'Schema - NO EDIT'!R46</f>
        <v>Offline backups for selected backups, per retained GB.</v>
      </c>
      <c r="S51" s="14">
        <f>'Schema - NO EDIT'!S46</f>
        <v>1</v>
      </c>
    </row>
    <row r="52" spans="1:19" ht="11.25" customHeight="1" x14ac:dyDescent="0.2">
      <c r="A52" s="14" t="str">
        <f>'Schema - NO EDIT'!A47</f>
        <v>pm-on</v>
      </c>
      <c r="B52" s="14" t="str">
        <f>'Schema - NO EDIT'!B47</f>
        <v>6.4.1</v>
      </c>
      <c r="C52" s="41">
        <f>'Schema - NO EDIT'!C47</f>
        <v>0</v>
      </c>
      <c r="D52" s="14" t="str">
        <f>'Schema - NO EDIT'!D47</f>
        <v>Consultancy</v>
      </c>
      <c r="E52" s="14" t="str">
        <f>'Schema - NO EDIT'!E47</f>
        <v>Project Manager</v>
      </c>
      <c r="F52" s="14" t="str">
        <f>'Schema - NO EDIT'!F47</f>
        <v>Onsite according to FWC discount.</v>
      </c>
      <c r="G52" s="41" t="str">
        <f>'Schema - NO EDIT'!G47</f>
        <v>days</v>
      </c>
      <c r="H52" s="41" t="str">
        <f>'Schema - NO EDIT'!H47</f>
        <v>T&amp;M</v>
      </c>
      <c r="I52" s="41" t="str">
        <f>'Schema - NO EDIT'!I47</f>
        <v>N/A</v>
      </c>
      <c r="J52" s="41" t="str">
        <f>'Schema - NO EDIT'!J47</f>
        <v>N/A</v>
      </c>
      <c r="K52" s="55" t="str">
        <f>'Schema - NO EDIT'!K47</f>
        <v>N/A</v>
      </c>
      <c r="L52" s="61"/>
      <c r="M52" s="39" t="str">
        <f>'Schema - NO EDIT'!M47</f>
        <v>N/A</v>
      </c>
      <c r="N52" s="61"/>
      <c r="O52" s="61"/>
      <c r="P52" s="41" t="str">
        <f>'Schema - NO EDIT'!P47</f>
        <v>N/A</v>
      </c>
      <c r="Q52" s="55" t="s">
        <v>14</v>
      </c>
      <c r="R52" s="49" t="str">
        <f>'Schema - NO EDIT'!R47</f>
        <v>Onsite Project Manager.</v>
      </c>
      <c r="S52" s="14">
        <f>'Schema - NO EDIT'!S47</f>
        <v>1</v>
      </c>
    </row>
    <row r="53" spans="1:19" ht="11.25" customHeight="1" x14ac:dyDescent="0.2">
      <c r="A53" s="14" t="str">
        <f>'Schema - NO EDIT'!A48</f>
        <v>pm-off</v>
      </c>
      <c r="B53" s="14" t="str">
        <f>'Schema - NO EDIT'!B48</f>
        <v>6.4.1</v>
      </c>
      <c r="C53" s="41">
        <f>'Schema - NO EDIT'!C48</f>
        <v>0</v>
      </c>
      <c r="D53" s="14" t="str">
        <f>'Schema - NO EDIT'!D48</f>
        <v>Consultancy</v>
      </c>
      <c r="E53" s="14" t="str">
        <f>'Schema - NO EDIT'!E48</f>
        <v>Project Manager</v>
      </c>
      <c r="F53" s="14" t="str">
        <f>'Schema - NO EDIT'!F48</f>
        <v>Offsite according to FWC discount.</v>
      </c>
      <c r="G53" s="41" t="str">
        <f>'Schema - NO EDIT'!G48</f>
        <v>days</v>
      </c>
      <c r="H53" s="41" t="str">
        <f>'Schema - NO EDIT'!H48</f>
        <v>T&amp;M</v>
      </c>
      <c r="I53" s="41" t="str">
        <f>'Schema - NO EDIT'!I48</f>
        <v>N/A</v>
      </c>
      <c r="J53" s="41" t="str">
        <f>'Schema - NO EDIT'!J48</f>
        <v>N/A</v>
      </c>
      <c r="K53" s="55" t="str">
        <f>'Schema - NO EDIT'!K48</f>
        <v>N/A</v>
      </c>
      <c r="L53" s="61"/>
      <c r="M53" s="39" t="str">
        <f>'Schema - NO EDIT'!M48</f>
        <v>N/A</v>
      </c>
      <c r="N53" s="61"/>
      <c r="O53" s="61"/>
      <c r="P53" s="41" t="str">
        <f>'Schema - NO EDIT'!P48</f>
        <v>N/A</v>
      </c>
      <c r="Q53" s="55" t="s">
        <v>14</v>
      </c>
      <c r="R53" s="49" t="str">
        <f>'Schema - NO EDIT'!R48</f>
        <v>Offsite Project Manager.</v>
      </c>
      <c r="S53" s="14">
        <f>'Schema - NO EDIT'!S48</f>
        <v>1</v>
      </c>
    </row>
    <row r="54" spans="1:19" ht="11.25" customHeight="1" x14ac:dyDescent="0.2">
      <c r="A54" s="14" t="str">
        <f>'Schema - NO EDIT'!A49</f>
        <v>consultant-on</v>
      </c>
      <c r="B54" s="14" t="str">
        <f>'Schema - NO EDIT'!B49</f>
        <v>6.4.2</v>
      </c>
      <c r="C54" s="41">
        <f>'Schema - NO EDIT'!C49</f>
        <v>0</v>
      </c>
      <c r="D54" s="14" t="str">
        <f>'Schema - NO EDIT'!D49</f>
        <v>Consultancy</v>
      </c>
      <c r="E54" s="14" t="str">
        <f>'Schema - NO EDIT'!E49</f>
        <v>Consultant/Senior Consultant</v>
      </c>
      <c r="F54" s="14" t="str">
        <f>'Schema - NO EDIT'!F49</f>
        <v>Onsite according to FWC discount.</v>
      </c>
      <c r="G54" s="41" t="str">
        <f>'Schema - NO EDIT'!G49</f>
        <v>days</v>
      </c>
      <c r="H54" s="41" t="str">
        <f>'Schema - NO EDIT'!H49</f>
        <v>T&amp;M</v>
      </c>
      <c r="I54" s="41" t="str">
        <f>'Schema - NO EDIT'!I49</f>
        <v>N/A</v>
      </c>
      <c r="J54" s="41" t="str">
        <f>'Schema - NO EDIT'!J49</f>
        <v>N/A</v>
      </c>
      <c r="K54" s="55" t="str">
        <f>'Schema - NO EDIT'!K49</f>
        <v>N/A</v>
      </c>
      <c r="L54" s="61"/>
      <c r="M54" s="39" t="str">
        <f>'Schema - NO EDIT'!M49</f>
        <v>N/A</v>
      </c>
      <c r="N54" s="61"/>
      <c r="O54" s="61"/>
      <c r="P54" s="41" t="str">
        <f>'Schema - NO EDIT'!P49</f>
        <v>N/A</v>
      </c>
      <c r="Q54" s="55" t="s">
        <v>14</v>
      </c>
      <c r="R54" s="49" t="str">
        <f>'Schema - NO EDIT'!R49</f>
        <v>Onsite Consultant/Senior Consultant.</v>
      </c>
      <c r="S54" s="14">
        <f>'Schema - NO EDIT'!S49</f>
        <v>1</v>
      </c>
    </row>
    <row r="55" spans="1:19" ht="11.25" customHeight="1" x14ac:dyDescent="0.2">
      <c r="A55" s="14" t="str">
        <f>'Schema - NO EDIT'!A50</f>
        <v>consultant-off</v>
      </c>
      <c r="B55" s="14" t="str">
        <f>'Schema - NO EDIT'!B50</f>
        <v>6.4.2</v>
      </c>
      <c r="C55" s="41">
        <f>'Schema - NO EDIT'!C50</f>
        <v>0</v>
      </c>
      <c r="D55" s="14" t="str">
        <f>'Schema - NO EDIT'!D50</f>
        <v>Consultancy</v>
      </c>
      <c r="E55" s="14" t="str">
        <f>'Schema - NO EDIT'!E50</f>
        <v>Consultant/Senior Consultant</v>
      </c>
      <c r="F55" s="14" t="str">
        <f>'Schema - NO EDIT'!F50</f>
        <v>Offsite according to FWC discount.</v>
      </c>
      <c r="G55" s="41" t="str">
        <f>'Schema - NO EDIT'!G50</f>
        <v>days</v>
      </c>
      <c r="H55" s="41" t="str">
        <f>'Schema - NO EDIT'!H50</f>
        <v>T&amp;M</v>
      </c>
      <c r="I55" s="41" t="str">
        <f>'Schema - NO EDIT'!I50</f>
        <v>N/A</v>
      </c>
      <c r="J55" s="41" t="str">
        <f>'Schema - NO EDIT'!J50</f>
        <v>N/A</v>
      </c>
      <c r="K55" s="55" t="str">
        <f>'Schema - NO EDIT'!K50</f>
        <v>N/A</v>
      </c>
      <c r="L55" s="61"/>
      <c r="M55" s="39" t="str">
        <f>'Schema - NO EDIT'!M50</f>
        <v>N/A</v>
      </c>
      <c r="N55" s="61"/>
      <c r="O55" s="61"/>
      <c r="P55" s="41" t="str">
        <f>'Schema - NO EDIT'!P50</f>
        <v>N/A</v>
      </c>
      <c r="Q55" s="55" t="s">
        <v>14</v>
      </c>
      <c r="R55" s="49" t="str">
        <f>'Schema - NO EDIT'!R50</f>
        <v>Offsite Consultant/Senior Consultant.</v>
      </c>
      <c r="S55" s="14">
        <f>'Schema - NO EDIT'!S50</f>
        <v>1</v>
      </c>
    </row>
    <row r="56" spans="1:19" ht="11.25" customHeight="1" x14ac:dyDescent="0.2">
      <c r="A56" s="14" t="str">
        <f>'Schema - NO EDIT'!A51</f>
        <v>consultant-jr-on</v>
      </c>
      <c r="B56" s="14" t="str">
        <f>'Schema - NO EDIT'!B51</f>
        <v>6.4.3</v>
      </c>
      <c r="C56" s="41">
        <f>'Schema - NO EDIT'!C51</f>
        <v>0</v>
      </c>
      <c r="D56" s="14" t="str">
        <f>'Schema - NO EDIT'!D51</f>
        <v>Consultancy</v>
      </c>
      <c r="E56" s="14" t="str">
        <f>'Schema - NO EDIT'!E51</f>
        <v>Junior Consultant</v>
      </c>
      <c r="F56" s="14" t="str">
        <f>'Schema - NO EDIT'!F51</f>
        <v>Onsite according to FWC discount.</v>
      </c>
      <c r="G56" s="41" t="str">
        <f>'Schema - NO EDIT'!G51</f>
        <v>days</v>
      </c>
      <c r="H56" s="41" t="str">
        <f>'Schema - NO EDIT'!H51</f>
        <v>T&amp;M</v>
      </c>
      <c r="I56" s="41" t="str">
        <f>'Schema - NO EDIT'!I51</f>
        <v>N/A</v>
      </c>
      <c r="J56" s="41" t="str">
        <f>'Schema - NO EDIT'!J51</f>
        <v>N/A</v>
      </c>
      <c r="K56" s="55" t="str">
        <f>'Schema - NO EDIT'!K51</f>
        <v>N/A</v>
      </c>
      <c r="L56" s="61"/>
      <c r="M56" s="39" t="str">
        <f>'Schema - NO EDIT'!M51</f>
        <v>N/A</v>
      </c>
      <c r="N56" s="61"/>
      <c r="O56" s="61"/>
      <c r="P56" s="41" t="str">
        <f>'Schema - NO EDIT'!P51</f>
        <v>N/A</v>
      </c>
      <c r="Q56" s="55" t="s">
        <v>14</v>
      </c>
      <c r="R56" s="49" t="str">
        <f>'Schema - NO EDIT'!R51</f>
        <v>Onsite Junior Consultant.</v>
      </c>
      <c r="S56" s="14">
        <f>'Schema - NO EDIT'!S51</f>
        <v>1</v>
      </c>
    </row>
    <row r="57" spans="1:19" ht="11.25" customHeight="1" x14ac:dyDescent="0.2">
      <c r="A57" s="14" t="str">
        <f>'Schema - NO EDIT'!A52</f>
        <v>consultant-jr-off</v>
      </c>
      <c r="B57" s="14" t="str">
        <f>'Schema - NO EDIT'!B52</f>
        <v>6.4.3</v>
      </c>
      <c r="C57" s="41">
        <f>'Schema - NO EDIT'!C52</f>
        <v>0</v>
      </c>
      <c r="D57" s="14" t="str">
        <f>'Schema - NO EDIT'!D52</f>
        <v>Consultancy</v>
      </c>
      <c r="E57" s="14" t="str">
        <f>'Schema - NO EDIT'!E52</f>
        <v>Junior Consultant</v>
      </c>
      <c r="F57" s="14" t="str">
        <f>'Schema - NO EDIT'!F52</f>
        <v>Offsite according to FWC discount.</v>
      </c>
      <c r="G57" s="41" t="str">
        <f>'Schema - NO EDIT'!G52</f>
        <v>days</v>
      </c>
      <c r="H57" s="41" t="str">
        <f>'Schema - NO EDIT'!H52</f>
        <v>T&amp;M</v>
      </c>
      <c r="I57" s="41" t="str">
        <f>'Schema - NO EDIT'!I52</f>
        <v>N/A</v>
      </c>
      <c r="J57" s="41" t="str">
        <f>'Schema - NO EDIT'!J52</f>
        <v>N/A</v>
      </c>
      <c r="K57" s="55" t="str">
        <f>'Schema - NO EDIT'!K52</f>
        <v>N/A</v>
      </c>
      <c r="L57" s="61"/>
      <c r="M57" s="39" t="str">
        <f>'Schema - NO EDIT'!M52</f>
        <v>N/A</v>
      </c>
      <c r="N57" s="61"/>
      <c r="O57" s="61"/>
      <c r="P57" s="41" t="str">
        <f>'Schema - NO EDIT'!P52</f>
        <v>N/A</v>
      </c>
      <c r="Q57" s="55" t="s">
        <v>14</v>
      </c>
      <c r="R57" s="49" t="str">
        <f>'Schema - NO EDIT'!R52</f>
        <v>Offsite Junior Consultant.</v>
      </c>
      <c r="S57" s="14">
        <f>'Schema - NO EDIT'!S52</f>
        <v>1</v>
      </c>
    </row>
    <row r="58" spans="1:19" ht="11.25" customHeight="1" x14ac:dyDescent="0.2">
      <c r="A58" s="14" t="str">
        <f>'Schema - NO EDIT'!A53</f>
        <v>engineer-on</v>
      </c>
      <c r="B58" s="14" t="str">
        <f>'Schema - NO EDIT'!B53</f>
        <v>6.4.4</v>
      </c>
      <c r="C58" s="41">
        <f>'Schema - NO EDIT'!C53</f>
        <v>0</v>
      </c>
      <c r="D58" s="14" t="str">
        <f>'Schema - NO EDIT'!D53</f>
        <v>Consultancy</v>
      </c>
      <c r="E58" s="14" t="str">
        <f>'Schema - NO EDIT'!E53</f>
        <v>Senior Engineer/Architect</v>
      </c>
      <c r="F58" s="14" t="str">
        <f>'Schema - NO EDIT'!F53</f>
        <v>Onsite according to FWC discount.</v>
      </c>
      <c r="G58" s="41" t="str">
        <f>'Schema - NO EDIT'!G53</f>
        <v>days</v>
      </c>
      <c r="H58" s="41" t="str">
        <f>'Schema - NO EDIT'!H53</f>
        <v>T&amp;M</v>
      </c>
      <c r="I58" s="41" t="str">
        <f>'Schema - NO EDIT'!I53</f>
        <v>N/A</v>
      </c>
      <c r="J58" s="41" t="str">
        <f>'Schema - NO EDIT'!J53</f>
        <v>N/A</v>
      </c>
      <c r="K58" s="55" t="str">
        <f>'Schema - NO EDIT'!K53</f>
        <v>N/A</v>
      </c>
      <c r="L58" s="61"/>
      <c r="M58" s="39" t="str">
        <f>'Schema - NO EDIT'!M53</f>
        <v>N/A</v>
      </c>
      <c r="N58" s="61"/>
      <c r="O58" s="61"/>
      <c r="P58" s="41" t="str">
        <f>'Schema - NO EDIT'!P53</f>
        <v>N/A</v>
      </c>
      <c r="Q58" s="55" t="s">
        <v>14</v>
      </c>
      <c r="R58" s="49" t="str">
        <f>'Schema - NO EDIT'!R53</f>
        <v>Onsite Senior Engineer/Architect.</v>
      </c>
      <c r="S58" s="14">
        <f>'Schema - NO EDIT'!S53</f>
        <v>1</v>
      </c>
    </row>
    <row r="59" spans="1:19" ht="11.25" customHeight="1" x14ac:dyDescent="0.2">
      <c r="A59" s="14" t="str">
        <f>'Schema - NO EDIT'!A54</f>
        <v>engineer-off</v>
      </c>
      <c r="B59" s="14" t="str">
        <f>'Schema - NO EDIT'!B54</f>
        <v>6.4.4</v>
      </c>
      <c r="C59" s="41">
        <f>'Schema - NO EDIT'!C54</f>
        <v>0</v>
      </c>
      <c r="D59" s="14" t="str">
        <f>'Schema - NO EDIT'!D54</f>
        <v>Consultancy</v>
      </c>
      <c r="E59" s="14" t="str">
        <f>'Schema - NO EDIT'!E54</f>
        <v>Senior Engineer/Architect</v>
      </c>
      <c r="F59" s="14" t="str">
        <f>'Schema - NO EDIT'!F54</f>
        <v>Offsite according to FWC discount.</v>
      </c>
      <c r="G59" s="41" t="str">
        <f>'Schema - NO EDIT'!G54</f>
        <v>days</v>
      </c>
      <c r="H59" s="41" t="str">
        <f>'Schema - NO EDIT'!H54</f>
        <v>T&amp;M</v>
      </c>
      <c r="I59" s="41" t="str">
        <f>'Schema - NO EDIT'!I54</f>
        <v>N/A</v>
      </c>
      <c r="J59" s="41" t="str">
        <f>'Schema - NO EDIT'!J54</f>
        <v>N/A</v>
      </c>
      <c r="K59" s="55" t="str">
        <f>'Schema - NO EDIT'!K54</f>
        <v>N/A</v>
      </c>
      <c r="L59" s="61"/>
      <c r="M59" s="39" t="str">
        <f>'Schema - NO EDIT'!M54</f>
        <v>N/A</v>
      </c>
      <c r="N59" s="61"/>
      <c r="O59" s="61"/>
      <c r="P59" s="41" t="str">
        <f>'Schema - NO EDIT'!P54</f>
        <v>N/A</v>
      </c>
      <c r="Q59" s="55" t="s">
        <v>14</v>
      </c>
      <c r="R59" s="49" t="str">
        <f>'Schema - NO EDIT'!R54</f>
        <v>Offsite Senior Engineer/Architect.</v>
      </c>
      <c r="S59" s="14">
        <f>'Schema - NO EDIT'!S54</f>
        <v>1</v>
      </c>
    </row>
    <row r="60" spans="1:19" ht="11.25" customHeight="1" x14ac:dyDescent="0.2">
      <c r="A60" s="14" t="str">
        <f>'Schema - NO EDIT'!A55</f>
        <v>engineer-jr-on</v>
      </c>
      <c r="B60" s="14" t="str">
        <f>'Schema - NO EDIT'!B55</f>
        <v>6.4.5</v>
      </c>
      <c r="C60" s="41">
        <f>'Schema - NO EDIT'!C55</f>
        <v>0</v>
      </c>
      <c r="D60" s="14" t="str">
        <f>'Schema - NO EDIT'!D55</f>
        <v>Consultancy</v>
      </c>
      <c r="E60" s="14" t="str">
        <f>'Schema - NO EDIT'!E55</f>
        <v>Junior Engineer/Administrator</v>
      </c>
      <c r="F60" s="14" t="str">
        <f>'Schema - NO EDIT'!F55</f>
        <v>Onsite according to FWC discount.</v>
      </c>
      <c r="G60" s="41" t="str">
        <f>'Schema - NO EDIT'!G55</f>
        <v>days</v>
      </c>
      <c r="H60" s="41" t="str">
        <f>'Schema - NO EDIT'!H55</f>
        <v>T&amp;M</v>
      </c>
      <c r="I60" s="41" t="str">
        <f>'Schema - NO EDIT'!I55</f>
        <v>N/A</v>
      </c>
      <c r="J60" s="41" t="str">
        <f>'Schema - NO EDIT'!J55</f>
        <v>N/A</v>
      </c>
      <c r="K60" s="55" t="str">
        <f>'Schema - NO EDIT'!K55</f>
        <v>N/A</v>
      </c>
      <c r="L60" s="61"/>
      <c r="M60" s="39" t="str">
        <f>'Schema - NO EDIT'!M55</f>
        <v>N/A</v>
      </c>
      <c r="N60" s="61"/>
      <c r="O60" s="61"/>
      <c r="P60" s="41" t="str">
        <f>'Schema - NO EDIT'!P55</f>
        <v>N/A</v>
      </c>
      <c r="Q60" s="55" t="s">
        <v>14</v>
      </c>
      <c r="R60" s="49" t="str">
        <f>'Schema - NO EDIT'!R55</f>
        <v>Onsite Junior Engineer/Administrator.</v>
      </c>
      <c r="S60" s="14">
        <f>'Schema - NO EDIT'!S55</f>
        <v>1</v>
      </c>
    </row>
    <row r="61" spans="1:19" ht="11.25" customHeight="1" x14ac:dyDescent="0.2">
      <c r="A61" s="14" t="str">
        <f>'Schema - NO EDIT'!A56</f>
        <v>engineer-jr-off</v>
      </c>
      <c r="B61" s="14" t="str">
        <f>'Schema - NO EDIT'!B56</f>
        <v>6.4.5</v>
      </c>
      <c r="C61" s="41">
        <f>'Schema - NO EDIT'!C56</f>
        <v>0</v>
      </c>
      <c r="D61" s="14" t="str">
        <f>'Schema - NO EDIT'!D56</f>
        <v>Consultancy</v>
      </c>
      <c r="E61" s="14" t="str">
        <f>'Schema - NO EDIT'!E56</f>
        <v>Junior Engineer/Administrator</v>
      </c>
      <c r="F61" s="14" t="str">
        <f>'Schema - NO EDIT'!F56</f>
        <v>Offsite according to FWC discount.</v>
      </c>
      <c r="G61" s="41" t="str">
        <f>'Schema - NO EDIT'!G56</f>
        <v>days</v>
      </c>
      <c r="H61" s="41" t="str">
        <f>'Schema - NO EDIT'!H56</f>
        <v>T&amp;M</v>
      </c>
      <c r="I61" s="41" t="str">
        <f>'Schema - NO EDIT'!I56</f>
        <v>N/A</v>
      </c>
      <c r="J61" s="41" t="str">
        <f>'Schema - NO EDIT'!J56</f>
        <v>N/A</v>
      </c>
      <c r="K61" s="55" t="str">
        <f>'Schema - NO EDIT'!K56</f>
        <v>N/A</v>
      </c>
      <c r="L61" s="61"/>
      <c r="M61" s="39" t="str">
        <f>'Schema - NO EDIT'!M56</f>
        <v>N/A</v>
      </c>
      <c r="N61" s="61"/>
      <c r="O61" s="61"/>
      <c r="P61" s="41" t="str">
        <f>'Schema - NO EDIT'!P56</f>
        <v>N/A</v>
      </c>
      <c r="Q61" s="55" t="s">
        <v>14</v>
      </c>
      <c r="R61" s="49" t="str">
        <f>'Schema - NO EDIT'!R56</f>
        <v>Offsite Junior Engineer/Administrator.</v>
      </c>
      <c r="S61" s="14">
        <f>'Schema - NO EDIT'!S56</f>
        <v>1</v>
      </c>
    </row>
    <row r="62" spans="1:19" ht="11.25" customHeight="1" x14ac:dyDescent="0.2">
      <c r="A62" s="14" t="str">
        <f>'Schema - NO EDIT'!A57</f>
        <v>trainer-on</v>
      </c>
      <c r="B62" s="14" t="str">
        <f>'Schema - NO EDIT'!B57</f>
        <v>6.4.6</v>
      </c>
      <c r="C62" s="41">
        <f>'Schema - NO EDIT'!C57</f>
        <v>0</v>
      </c>
      <c r="D62" s="14" t="str">
        <f>'Schema - NO EDIT'!D57</f>
        <v>Consultancy</v>
      </c>
      <c r="E62" s="14" t="str">
        <f>'Schema - NO EDIT'!E57</f>
        <v>Trainer</v>
      </c>
      <c r="F62" s="14" t="str">
        <f>'Schema - NO EDIT'!F57</f>
        <v>Onsite according to FWC discount.</v>
      </c>
      <c r="G62" s="41" t="str">
        <f>'Schema - NO EDIT'!G57</f>
        <v>days</v>
      </c>
      <c r="H62" s="41" t="str">
        <f>'Schema - NO EDIT'!H57</f>
        <v>T&amp;M</v>
      </c>
      <c r="I62" s="41" t="str">
        <f>'Schema - NO EDIT'!I57</f>
        <v>N/A</v>
      </c>
      <c r="J62" s="41" t="str">
        <f>'Schema - NO EDIT'!J57</f>
        <v>N/A</v>
      </c>
      <c r="K62" s="55" t="str">
        <f>'Schema - NO EDIT'!K57</f>
        <v>N/A</v>
      </c>
      <c r="L62" s="61"/>
      <c r="M62" s="39" t="str">
        <f>'Schema - NO EDIT'!M57</f>
        <v>N/A</v>
      </c>
      <c r="N62" s="61"/>
      <c r="O62" s="61"/>
      <c r="P62" s="41" t="str">
        <f>'Schema - NO EDIT'!P57</f>
        <v>N/A</v>
      </c>
      <c r="Q62" s="55" t="s">
        <v>14</v>
      </c>
      <c r="R62" s="49" t="str">
        <f>'Schema - NO EDIT'!R57</f>
        <v>Onsite Trainer.</v>
      </c>
      <c r="S62" s="14">
        <f>'Schema - NO EDIT'!S57</f>
        <v>1</v>
      </c>
    </row>
    <row r="63" spans="1:19" ht="11.25" customHeight="1" x14ac:dyDescent="0.2">
      <c r="A63" s="14" t="str">
        <f>'Schema - NO EDIT'!A58</f>
        <v>trainer-off</v>
      </c>
      <c r="B63" s="14" t="str">
        <f>'Schema - NO EDIT'!B58</f>
        <v>6.4.6</v>
      </c>
      <c r="C63" s="41">
        <f>'Schema - NO EDIT'!C58</f>
        <v>0</v>
      </c>
      <c r="D63" s="14" t="str">
        <f>'Schema - NO EDIT'!D58</f>
        <v>Consultancy</v>
      </c>
      <c r="E63" s="14" t="str">
        <f>'Schema - NO EDIT'!E58</f>
        <v>Trainer</v>
      </c>
      <c r="F63" s="14" t="str">
        <f>'Schema - NO EDIT'!F58</f>
        <v>Offsite according to FWC discount.</v>
      </c>
      <c r="G63" s="41" t="str">
        <f>'Schema - NO EDIT'!G58</f>
        <v>days</v>
      </c>
      <c r="H63" s="41" t="str">
        <f>'Schema - NO EDIT'!H58</f>
        <v>T&amp;M</v>
      </c>
      <c r="I63" s="41" t="str">
        <f>'Schema - NO EDIT'!I58</f>
        <v>N/A</v>
      </c>
      <c r="J63" s="41" t="str">
        <f>'Schema - NO EDIT'!J58</f>
        <v>N/A</v>
      </c>
      <c r="K63" s="55" t="str">
        <f>'Schema - NO EDIT'!K58</f>
        <v>N/A</v>
      </c>
      <c r="L63" s="61"/>
      <c r="M63" s="39" t="str">
        <f>'Schema - NO EDIT'!M58</f>
        <v>N/A</v>
      </c>
      <c r="N63" s="61"/>
      <c r="O63" s="61"/>
      <c r="P63" s="41" t="str">
        <f>'Schema - NO EDIT'!P58</f>
        <v>N/A</v>
      </c>
      <c r="Q63" s="55" t="s">
        <v>14</v>
      </c>
      <c r="R63" s="49" t="str">
        <f>'Schema - NO EDIT'!R58</f>
        <v>Offsite Trainer.</v>
      </c>
      <c r="S63" s="14">
        <f>'Schema - NO EDIT'!S58</f>
        <v>1</v>
      </c>
    </row>
    <row r="64" spans="1:19" ht="11.25" customHeight="1" x14ac:dyDescent="0.2">
      <c r="A64" s="14" t="str">
        <f>'Schema - NO EDIT'!A59</f>
        <v>sec-srv</v>
      </c>
      <c r="B64" s="14" t="str">
        <f>'Schema - NO EDIT'!B59</f>
        <v>6.6</v>
      </c>
      <c r="C64" s="41">
        <f>'Schema - NO EDIT'!C59</f>
        <v>0</v>
      </c>
      <c r="D64" s="14" t="str">
        <f>'Schema - NO EDIT'!D59</f>
        <v>Security Services</v>
      </c>
      <c r="E64" s="14" t="str">
        <f>'Schema - NO EDIT'!E59</f>
        <v>Security Services</v>
      </c>
      <c r="F64" s="14" t="str">
        <f>'Schema - NO EDIT'!F59</f>
        <v>Managed service</v>
      </c>
      <c r="G64" s="41" t="str">
        <f>'Schema - NO EDIT'!G59</f>
        <v>% of yearly expenditure</v>
      </c>
      <c r="H64" s="41" t="str">
        <f>'Schema - NO EDIT'!H59</f>
        <v>Monthly service fee</v>
      </c>
      <c r="I64" s="41" t="str">
        <f>'Schema - NO EDIT'!I59</f>
        <v>24/7</v>
      </c>
      <c r="J64" s="41" t="str">
        <f>'Schema - NO EDIT'!J59</f>
        <v>any</v>
      </c>
      <c r="K64" s="55" t="str">
        <f>'Schema - NO EDIT'!K59</f>
        <v>N/A</v>
      </c>
      <c r="L64" s="61"/>
      <c r="M64" s="40">
        <f>'Schema - NO EDIT'!M59</f>
        <v>0.04</v>
      </c>
      <c r="N64" s="60"/>
      <c r="O64" s="61"/>
      <c r="P64" s="41" t="str">
        <f>'Schema - NO EDIT'!P59</f>
        <v>E1</v>
      </c>
      <c r="Q64" s="60"/>
      <c r="R64" s="49" t="str">
        <f>'Schema - NO EDIT'!R59</f>
        <v xml:space="preserve">Security Services for all ECHA IT services. Changes charged separately via Effort Band. </v>
      </c>
      <c r="S64" s="14">
        <f>'Schema - NO EDIT'!S59</f>
        <v>1</v>
      </c>
    </row>
    <row r="65" spans="1:19" ht="11.25" customHeight="1" x14ac:dyDescent="0.2">
      <c r="A65" s="14" t="str">
        <f>'Schema - NO EDIT'!A60</f>
        <v>trans-in</v>
      </c>
      <c r="B65" s="14" t="str">
        <f>'Schema - NO EDIT'!B60</f>
        <v>8.1</v>
      </c>
      <c r="C65" s="41">
        <f>'Schema - NO EDIT'!C60</f>
        <v>0</v>
      </c>
      <c r="D65" s="14" t="str">
        <f>'Schema - NO EDIT'!D60</f>
        <v>Transition in</v>
      </c>
      <c r="E65" s="14" t="str">
        <f>'Schema - NO EDIT'!E60</f>
        <v>Transition in</v>
      </c>
      <c r="F65" s="14" t="str">
        <f>'Schema - NO EDIT'!F60</f>
        <v>Project</v>
      </c>
      <c r="G65" s="41" t="str">
        <f>'Schema - NO EDIT'!G60</f>
        <v>months of service</v>
      </c>
      <c r="H65" s="41" t="str">
        <f>'Schema - NO EDIT'!H60</f>
        <v>QT&amp;M</v>
      </c>
      <c r="I65" s="41" t="str">
        <f>'Schema - NO EDIT'!I60</f>
        <v>N/A</v>
      </c>
      <c r="J65" s="41" t="str">
        <f>'Schema - NO EDIT'!J60</f>
        <v>N/A</v>
      </c>
      <c r="K65" s="55" t="str">
        <f>'Schema - NO EDIT'!K60</f>
        <v>N/A</v>
      </c>
      <c r="L65" s="61"/>
      <c r="M65" s="39">
        <f>'Schema - NO EDIT'!M60</f>
        <v>3</v>
      </c>
      <c r="N65" s="60"/>
      <c r="O65" s="61"/>
      <c r="P65" s="41" t="str">
        <f>'Schema - NO EDIT'!P60</f>
        <v>N/A</v>
      </c>
      <c r="Q65" s="55" t="s">
        <v>14</v>
      </c>
      <c r="R65" s="49" t="str">
        <f>'Schema - NO EDIT'!R60</f>
        <v>Fees for transition in, in months of service fees (for current year) after transition is complete.</v>
      </c>
      <c r="S65" s="14">
        <f>'Schema - NO EDIT'!S60</f>
        <v>1</v>
      </c>
    </row>
    <row r="66" spans="1:19" ht="11.25" customHeight="1" x14ac:dyDescent="0.2">
      <c r="A66" s="14" t="str">
        <f>'Schema - NO EDIT'!A61</f>
        <v>trans-out</v>
      </c>
      <c r="B66" s="14" t="str">
        <f>'Schema - NO EDIT'!B61</f>
        <v>8.2</v>
      </c>
      <c r="C66" s="41">
        <f>'Schema - NO EDIT'!C61</f>
        <v>0</v>
      </c>
      <c r="D66" s="14" t="str">
        <f>'Schema - NO EDIT'!D61</f>
        <v>Transition out</v>
      </c>
      <c r="E66" s="14" t="str">
        <f>'Schema - NO EDIT'!E61</f>
        <v>Transition out</v>
      </c>
      <c r="F66" s="14" t="str">
        <f>'Schema - NO EDIT'!F61</f>
        <v>Project</v>
      </c>
      <c r="G66" s="41" t="str">
        <f>'Schema - NO EDIT'!G61</f>
        <v>% of yearly expenditure</v>
      </c>
      <c r="H66" s="41" t="str">
        <f>'Schema - NO EDIT'!H61</f>
        <v>QT&amp;M</v>
      </c>
      <c r="I66" s="41" t="str">
        <f>'Schema - NO EDIT'!I61</f>
        <v>N/A</v>
      </c>
      <c r="J66" s="41" t="str">
        <f>'Schema - NO EDIT'!J61</f>
        <v>N/A</v>
      </c>
      <c r="K66" s="55" t="str">
        <f>'Schema - NO EDIT'!K61</f>
        <v>N/A</v>
      </c>
      <c r="L66" s="61"/>
      <c r="M66" s="40">
        <f>'Schema - NO EDIT'!M61</f>
        <v>0.05</v>
      </c>
      <c r="N66" s="60"/>
      <c r="O66" s="61"/>
      <c r="P66" s="41" t="str">
        <f>'Schema - NO EDIT'!P61</f>
        <v>N/A</v>
      </c>
      <c r="Q66" s="55" t="s">
        <v>14</v>
      </c>
      <c r="R66" s="49" t="str">
        <f>'Schema - NO EDIT'!R61</f>
        <v>Fees for transition out. Percentage of annual services fees for current year.</v>
      </c>
      <c r="S66" s="14">
        <f>'Schema - NO EDIT'!S61</f>
        <v>1</v>
      </c>
    </row>
    <row r="67" spans="1:19" ht="11.25" customHeight="1" x14ac:dyDescent="0.2">
      <c r="A67" s="14" t="str">
        <f>'Schema - NO EDIT'!A62</f>
        <v>gov</v>
      </c>
      <c r="B67" s="14" t="str">
        <f>'Schema - NO EDIT'!B62</f>
        <v>9</v>
      </c>
      <c r="C67" s="41">
        <f>'Schema - NO EDIT'!C62</f>
        <v>0</v>
      </c>
      <c r="D67" s="14" t="str">
        <f>'Schema - NO EDIT'!D62</f>
        <v>Governance</v>
      </c>
      <c r="E67" s="14" t="str">
        <f>'Schema - NO EDIT'!E62</f>
        <v>Governance</v>
      </c>
      <c r="F67" s="14" t="str">
        <f>'Schema - NO EDIT'!F62</f>
        <v>Governance</v>
      </c>
      <c r="G67" s="41" t="str">
        <f>'Schema - NO EDIT'!G62</f>
        <v>% of yearly expenditure</v>
      </c>
      <c r="H67" s="41" t="str">
        <f>'Schema - NO EDIT'!H62</f>
        <v>Monthly service fee</v>
      </c>
      <c r="I67" s="41" t="str">
        <f>'Schema - NO EDIT'!I62</f>
        <v>9/5</v>
      </c>
      <c r="J67" s="41" t="str">
        <f>'Schema - NO EDIT'!J62</f>
        <v>N/A</v>
      </c>
      <c r="K67" s="55" t="str">
        <f>'Schema - NO EDIT'!K62</f>
        <v>N/A</v>
      </c>
      <c r="L67" s="61"/>
      <c r="M67" s="40">
        <f>'Schema - NO EDIT'!M62</f>
        <v>0.1</v>
      </c>
      <c r="N67" s="60"/>
      <c r="O67" s="61"/>
      <c r="P67" s="41" t="str">
        <f>'Schema - NO EDIT'!P62</f>
        <v>N/A</v>
      </c>
      <c r="Q67" s="55" t="s">
        <v>14</v>
      </c>
      <c r="R67" s="49" t="str">
        <f>'Schema - NO EDIT'!R62</f>
        <v>Governance for the FWC and its service delivery. Percentage of annual service fees for current year.</v>
      </c>
      <c r="S67" s="14">
        <f>'Schema - NO EDIT'!S62</f>
        <v>1</v>
      </c>
    </row>
  </sheetData>
  <sheetProtection password="9B9C" sheet="1" objects="1" scenarios="1"/>
  <mergeCells count="2">
    <mergeCell ref="A2:S2"/>
    <mergeCell ref="A3:S3"/>
  </mergeCells>
  <conditionalFormatting sqref="A6:S67">
    <cfRule type="cellIs" dxfId="205" priority="2" operator="equal">
      <formula>"N/A"</formula>
    </cfRule>
  </conditionalFormatting>
  <conditionalFormatting sqref="L7:L67">
    <cfRule type="expression" dxfId="204" priority="1">
      <formula>L7&gt;M7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A7" sqref="A7"/>
    </sheetView>
  </sheetViews>
  <sheetFormatPr defaultRowHeight="15" x14ac:dyDescent="0.25"/>
  <cols>
    <col min="1" max="1" width="10.42578125" bestFit="1" customWidth="1"/>
    <col min="2" max="2" width="16.7109375" bestFit="1" customWidth="1"/>
    <col min="3" max="5" width="17.7109375" bestFit="1" customWidth="1"/>
  </cols>
  <sheetData>
    <row r="2" spans="1:12" ht="18.75" x14ac:dyDescent="0.3">
      <c r="A2" s="67" t="s">
        <v>215</v>
      </c>
      <c r="B2" s="72"/>
      <c r="C2" s="72"/>
      <c r="D2" s="72"/>
      <c r="E2" s="72"/>
      <c r="F2" s="72"/>
      <c r="G2" s="72"/>
      <c r="H2" s="71"/>
      <c r="I2" s="71"/>
      <c r="J2" s="71"/>
      <c r="K2" s="71"/>
      <c r="L2" s="71"/>
    </row>
    <row r="3" spans="1:12" x14ac:dyDescent="0.25">
      <c r="A3" s="69" t="s">
        <v>221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</row>
    <row r="4" spans="1:12" ht="15.75" x14ac:dyDescent="0.25">
      <c r="A4" s="46"/>
      <c r="B4" s="46"/>
      <c r="C4" s="46"/>
      <c r="D4" s="46"/>
      <c r="E4" s="46"/>
      <c r="F4" s="50"/>
      <c r="G4" s="50"/>
      <c r="H4" s="50"/>
      <c r="I4" s="50"/>
    </row>
    <row r="6" spans="1:12" ht="11.25" customHeight="1" x14ac:dyDescent="0.25">
      <c r="A6" s="3" t="s">
        <v>225</v>
      </c>
      <c r="B6" s="44" t="s">
        <v>216</v>
      </c>
      <c r="C6" s="45" t="s">
        <v>217</v>
      </c>
      <c r="D6" s="45" t="s">
        <v>218</v>
      </c>
      <c r="E6" s="45" t="s">
        <v>219</v>
      </c>
    </row>
    <row r="7" spans="1:12" ht="11.25" customHeight="1" x14ac:dyDescent="0.25">
      <c r="A7" s="3" t="s">
        <v>181</v>
      </c>
      <c r="B7" s="59"/>
      <c r="C7" s="59"/>
      <c r="D7" s="59"/>
      <c r="E7" s="59"/>
    </row>
    <row r="8" spans="1:12" ht="11.25" customHeight="1" x14ac:dyDescent="0.25">
      <c r="A8" s="3" t="s">
        <v>182</v>
      </c>
      <c r="B8" s="59"/>
      <c r="C8" s="59"/>
      <c r="D8" s="59"/>
      <c r="E8" s="59"/>
    </row>
    <row r="9" spans="1:12" ht="11.25" customHeight="1" x14ac:dyDescent="0.25">
      <c r="A9" s="3" t="s">
        <v>183</v>
      </c>
      <c r="B9" s="59"/>
      <c r="C9" s="59"/>
      <c r="D9" s="59"/>
      <c r="E9" s="59"/>
    </row>
  </sheetData>
  <sheetProtection password="9B9C" sheet="1" objects="1" scenarios="1"/>
  <mergeCells count="2">
    <mergeCell ref="A3:L3"/>
    <mergeCell ref="A2:L2"/>
  </mergeCells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0"/>
  <sheetViews>
    <sheetView zoomScaleNormal="100" workbookViewId="0">
      <pane xSplit="4" ySplit="1" topLeftCell="E326" activePane="bottomRight" state="frozenSplit"/>
      <selection pane="topRight" activeCell="E1" sqref="E1"/>
      <selection pane="bottomLeft" activeCell="A2" sqref="A2"/>
      <selection pane="bottomRight" activeCell="B366" sqref="B366"/>
    </sheetView>
  </sheetViews>
  <sheetFormatPr defaultRowHeight="15" x14ac:dyDescent="0.25"/>
  <cols>
    <col min="1" max="1" width="6.28515625" style="53" bestFit="1" customWidth="1"/>
    <col min="2" max="2" width="8.42578125" style="53" bestFit="1" customWidth="1"/>
    <col min="3" max="3" width="8.5703125" style="53" bestFit="1" customWidth="1"/>
    <col min="4" max="4" width="11.85546875" bestFit="1" customWidth="1"/>
    <col min="5" max="5" width="6.7109375" bestFit="1" customWidth="1"/>
    <col min="6" max="6" width="7.140625" bestFit="1" customWidth="1"/>
    <col min="7" max="7" width="20.5703125" bestFit="1" customWidth="1"/>
    <col min="8" max="8" width="31.7109375" bestFit="1" customWidth="1"/>
    <col min="9" max="9" width="24.5703125" bestFit="1" customWidth="1"/>
    <col min="10" max="10" width="16.85546875" bestFit="1" customWidth="1"/>
    <col min="11" max="11" width="14.28515625" bestFit="1" customWidth="1"/>
    <col min="12" max="12" width="11.7109375" bestFit="1" customWidth="1"/>
    <col min="13" max="13" width="14" bestFit="1" customWidth="1"/>
    <col min="14" max="14" width="11.7109375" bestFit="1" customWidth="1"/>
    <col min="15" max="15" width="10.5703125" style="19" bestFit="1" customWidth="1"/>
    <col min="16" max="16" width="14" style="19" bestFit="1" customWidth="1"/>
    <col min="17" max="17" width="14.7109375" style="19" bestFit="1" customWidth="1"/>
    <col min="18" max="18" width="12.5703125" style="19" bestFit="1" customWidth="1"/>
    <col min="19" max="19" width="17" bestFit="1" customWidth="1"/>
    <col min="20" max="20" width="20.85546875" style="19" customWidth="1"/>
    <col min="21" max="21" width="70.140625" style="19" bestFit="1" customWidth="1"/>
    <col min="22" max="22" width="6.7109375" style="19" bestFit="1" customWidth="1"/>
    <col min="23" max="23" width="16.7109375" style="19" bestFit="1" customWidth="1"/>
    <col min="24" max="24" width="17.5703125" style="19" bestFit="1" customWidth="1"/>
    <col min="25" max="25" width="8.85546875" bestFit="1" customWidth="1"/>
    <col min="26" max="26" width="36.5703125" bestFit="1" customWidth="1"/>
    <col min="27" max="27" width="33.5703125" style="19" bestFit="1" customWidth="1"/>
  </cols>
  <sheetData>
    <row r="1" spans="1:28" ht="11.25" customHeight="1" x14ac:dyDescent="0.25">
      <c r="A1" s="35" t="s">
        <v>49</v>
      </c>
      <c r="B1" s="35" t="s">
        <v>50</v>
      </c>
      <c r="C1" s="35" t="s">
        <v>222</v>
      </c>
      <c r="D1" s="1" t="s">
        <v>4</v>
      </c>
      <c r="E1" s="1" t="s">
        <v>177</v>
      </c>
      <c r="F1" s="1" t="s">
        <v>179</v>
      </c>
      <c r="G1" s="1" t="s">
        <v>20</v>
      </c>
      <c r="H1" s="1" t="s">
        <v>22</v>
      </c>
      <c r="I1" s="1" t="s">
        <v>0</v>
      </c>
      <c r="J1" s="1" t="s">
        <v>13</v>
      </c>
      <c r="K1" s="1" t="s">
        <v>1</v>
      </c>
      <c r="L1" s="1" t="s">
        <v>168</v>
      </c>
      <c r="M1" s="1" t="s">
        <v>48</v>
      </c>
      <c r="N1" s="1" t="s">
        <v>253</v>
      </c>
      <c r="O1" s="4" t="s">
        <v>223</v>
      </c>
      <c r="P1" s="4" t="s">
        <v>224</v>
      </c>
      <c r="Q1" s="4" t="s">
        <v>180</v>
      </c>
      <c r="R1" s="4" t="s">
        <v>188</v>
      </c>
      <c r="S1" s="1" t="s">
        <v>225</v>
      </c>
      <c r="T1" s="1" t="s">
        <v>226</v>
      </c>
      <c r="U1" s="1" t="s">
        <v>163</v>
      </c>
      <c r="V1" s="1" t="s">
        <v>19</v>
      </c>
      <c r="W1" s="4" t="s">
        <v>237</v>
      </c>
      <c r="X1" s="4" t="s">
        <v>236</v>
      </c>
      <c r="Y1" s="2" t="s">
        <v>57</v>
      </c>
      <c r="Z1" s="1"/>
      <c r="AA1" s="2"/>
      <c r="AB1" s="4"/>
    </row>
    <row r="2" spans="1:28" ht="11.25" customHeight="1" x14ac:dyDescent="0.25">
      <c r="A2" s="51" t="str">
        <f>'Volume Driver - NO EDIT'!$K$1</f>
        <v>2019</v>
      </c>
      <c r="B2" s="51">
        <f>'Volume Driver - NO EDIT'!$K$63</f>
        <v>3</v>
      </c>
      <c r="C2" s="51">
        <f>'Volume Driver - NO EDIT'!K$2</f>
        <v>1</v>
      </c>
      <c r="D2" s="17" t="str">
        <f>'Price Catalogue - Services'!A$7</f>
        <v>ext-fw</v>
      </c>
      <c r="E2" s="17" t="str">
        <f>'Price Catalogue - Services'!B$7</f>
        <v>6.1.1.10</v>
      </c>
      <c r="F2" s="17">
        <f>'Price Catalogue - Services'!C$7</f>
        <v>0</v>
      </c>
      <c r="G2" s="17" t="str">
        <f>'Price Catalogue - Services'!D$7</f>
        <v>Managed datacentre</v>
      </c>
      <c r="H2" s="17" t="str">
        <f>'Price Catalogue - Services'!E$7</f>
        <v>External firewall</v>
      </c>
      <c r="I2" s="17" t="str">
        <f>'Price Catalogue - Services'!F$7</f>
        <v>Managed service</v>
      </c>
      <c r="J2" s="17" t="str">
        <f>'Price Catalogue - Services'!G$7</f>
        <v>managed datacentre</v>
      </c>
      <c r="K2" s="17" t="str">
        <f>'Price Catalogue - Services'!H$7</f>
        <v>Monthly service fee</v>
      </c>
      <c r="L2" s="17" t="str">
        <f>'Price Catalogue - Services'!I$7</f>
        <v>24/7</v>
      </c>
      <c r="M2" s="17" t="str">
        <f>'Price Catalogue - Services'!J$7</f>
        <v>any</v>
      </c>
      <c r="N2" s="17" t="str">
        <f>'Price Catalogue - Services'!K$7</f>
        <v>N/A</v>
      </c>
      <c r="O2" s="5">
        <f>'Price Catalogue - Services'!L$7</f>
        <v>0</v>
      </c>
      <c r="P2" s="5">
        <f>'Price Catalogue - Services'!M$7</f>
        <v>1620</v>
      </c>
      <c r="Q2" s="5">
        <f>'Price Catalogue - Services'!N$7</f>
        <v>0</v>
      </c>
      <c r="R2" s="38">
        <f>'Price Catalogue - Services'!O$7</f>
        <v>0</v>
      </c>
      <c r="S2" s="17" t="str">
        <f>'Price Catalogue - Services'!P$7</f>
        <v>E1</v>
      </c>
      <c r="T2" s="5">
        <f>'Price Catalogue - Services'!Q$7</f>
        <v>0</v>
      </c>
      <c r="U2" s="17" t="str">
        <f>'Price Catalogue - Services'!R$7</f>
        <v>Highly available external firewall service for all ECHA IT services. Changes charged separately via Effort Band.</v>
      </c>
      <c r="V2" s="17">
        <f>'Price Catalogue - Services'!S$7</f>
        <v>1</v>
      </c>
      <c r="W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" s="21">
        <f>PriceModelTable[[#This Row],[Service Fees]]+PriceModelTable[[#This Row],[Effort Bands]]</f>
        <v>0</v>
      </c>
      <c r="Z2" s="1"/>
      <c r="AA2" s="2"/>
      <c r="AB2" s="4"/>
    </row>
    <row r="3" spans="1:28" ht="11.25" customHeight="1" x14ac:dyDescent="0.25">
      <c r="A3" s="51" t="str">
        <f>'Volume Driver - NO EDIT'!$K$1</f>
        <v>2019</v>
      </c>
      <c r="B3" s="51">
        <f>'Volume Driver - NO EDIT'!$K$63</f>
        <v>3</v>
      </c>
      <c r="C3" s="51">
        <f>'Volume Driver - NO EDIT'!K$3</f>
        <v>1</v>
      </c>
      <c r="D3" s="17" t="str">
        <f>'Price Catalogue - Services'!A$8</f>
        <v>r-proxy</v>
      </c>
      <c r="E3" s="17" t="str">
        <f>'Price Catalogue - Services'!B$8</f>
        <v>6.1.1.10</v>
      </c>
      <c r="F3" s="17">
        <f>'Price Catalogue - Services'!C$8</f>
        <v>0</v>
      </c>
      <c r="G3" s="17" t="str">
        <f>'Price Catalogue - Services'!D$8</f>
        <v>Managed datacentre</v>
      </c>
      <c r="H3" s="17" t="str">
        <f>'Price Catalogue - Services'!E$8</f>
        <v>Reverse Proxy</v>
      </c>
      <c r="I3" s="17" t="str">
        <f>'Price Catalogue - Services'!F$8</f>
        <v>Managed service</v>
      </c>
      <c r="J3" s="17" t="str">
        <f>'Price Catalogue - Services'!G$8</f>
        <v>managed datacentre</v>
      </c>
      <c r="K3" s="17" t="str">
        <f>'Price Catalogue - Services'!H$8</f>
        <v>Monthly service fee</v>
      </c>
      <c r="L3" s="17" t="str">
        <f>'Price Catalogue - Services'!I$8</f>
        <v>24/7</v>
      </c>
      <c r="M3" s="17" t="str">
        <f>'Price Catalogue - Services'!J$8</f>
        <v>any</v>
      </c>
      <c r="N3" s="17" t="str">
        <f>'Price Catalogue - Services'!K$8</f>
        <v>N/A</v>
      </c>
      <c r="O3" s="5">
        <f>'Price Catalogue - Services'!L$8</f>
        <v>0</v>
      </c>
      <c r="P3" s="5">
        <f>'Price Catalogue - Services'!M$8</f>
        <v>1053</v>
      </c>
      <c r="Q3" s="5">
        <f>'Price Catalogue - Services'!N$8</f>
        <v>0</v>
      </c>
      <c r="R3" s="38">
        <f>'Price Catalogue - Services'!O$8</f>
        <v>0</v>
      </c>
      <c r="S3" s="17" t="str">
        <f>'Price Catalogue - Services'!P$8</f>
        <v>E5</v>
      </c>
      <c r="T3" s="5">
        <f>'Price Catalogue - Services'!Q$8</f>
        <v>0</v>
      </c>
      <c r="U3" s="17" t="str">
        <f>'Price Catalogue - Services'!R$8</f>
        <v>Highly available reverse proxy service for all pertient ECHA IT services. Changes charged separately via Effort Band.</v>
      </c>
      <c r="V3" s="17">
        <f>'Price Catalogue - Services'!S$8</f>
        <v>1</v>
      </c>
      <c r="W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" s="21">
        <f>PriceModelTable[[#This Row],[Service Fees]]+PriceModelTable[[#This Row],[Effort Bands]]</f>
        <v>0</v>
      </c>
      <c r="Z3" s="1"/>
      <c r="AA3" s="2"/>
      <c r="AB3" s="4"/>
    </row>
    <row r="4" spans="1:28" ht="11.25" customHeight="1" x14ac:dyDescent="0.25">
      <c r="A4" s="51" t="str">
        <f>'Volume Driver - NO EDIT'!$K$1</f>
        <v>2019</v>
      </c>
      <c r="B4" s="51">
        <f>'Volume Driver - NO EDIT'!$K$63</f>
        <v>3</v>
      </c>
      <c r="C4" s="51">
        <f>'Volume Driver - NO EDIT'!K$4</f>
        <v>1</v>
      </c>
      <c r="D4" s="17" t="str">
        <f>'Price Catalogue - Services'!A$9</f>
        <v>cl-proxy-p</v>
      </c>
      <c r="E4" s="17" t="str">
        <f>'Price Catalogue - Services'!B$9</f>
        <v>6.1.1.10</v>
      </c>
      <c r="F4" s="17">
        <f>'Price Catalogue - Services'!C$9</f>
        <v>0</v>
      </c>
      <c r="G4" s="17" t="str">
        <f>'Price Catalogue - Services'!D$9</f>
        <v>Managed datacentre</v>
      </c>
      <c r="H4" s="17" t="str">
        <f>'Price Catalogue - Services'!E$9</f>
        <v>Client Proxy</v>
      </c>
      <c r="I4" s="17" t="str">
        <f>'Price Catalogue - Services'!F$9</f>
        <v>Managed service</v>
      </c>
      <c r="J4" s="17" t="str">
        <f>'Price Catalogue - Services'!G$9</f>
        <v>managed datacentre</v>
      </c>
      <c r="K4" s="17" t="str">
        <f>'Price Catalogue - Services'!H$9</f>
        <v>Monthly service fee</v>
      </c>
      <c r="L4" s="17" t="str">
        <f>'Price Catalogue - Services'!I$9</f>
        <v>24/7</v>
      </c>
      <c r="M4" s="17" t="str">
        <f>'Price Catalogue - Services'!J$9</f>
        <v>private</v>
      </c>
      <c r="N4" s="17" t="str">
        <f>'Price Catalogue - Services'!K$9</f>
        <v>N/A</v>
      </c>
      <c r="O4" s="5">
        <f>'Price Catalogue - Services'!L$9</f>
        <v>0</v>
      </c>
      <c r="P4" s="5">
        <f>'Price Catalogue - Services'!M$9</f>
        <v>1800</v>
      </c>
      <c r="Q4" s="5">
        <f>'Price Catalogue - Services'!N$9</f>
        <v>0</v>
      </c>
      <c r="R4" s="38">
        <f>'Price Catalogue - Services'!O$9</f>
        <v>0</v>
      </c>
      <c r="S4" s="17" t="str">
        <f>'Price Catalogue - Services'!P$9</f>
        <v>E1</v>
      </c>
      <c r="T4" s="5">
        <f>'Price Catalogue - Services'!Q$9</f>
        <v>0</v>
      </c>
      <c r="U4" s="17" t="str">
        <f>'Price Catalogue - Services'!R$9</f>
        <v>Highly available client proxy services for all pertinent ECHA IT services. Changes charged separately via Effort Band.</v>
      </c>
      <c r="V4" s="17">
        <f>'Price Catalogue - Services'!S$9</f>
        <v>1</v>
      </c>
      <c r="W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" s="21">
        <f>PriceModelTable[[#This Row],[Service Fees]]+PriceModelTable[[#This Row],[Effort Bands]]</f>
        <v>0</v>
      </c>
      <c r="Z4" s="1"/>
      <c r="AA4" s="2"/>
      <c r="AB4" s="4"/>
    </row>
    <row r="5" spans="1:28" ht="11.25" customHeight="1" x14ac:dyDescent="0.25">
      <c r="A5" s="51" t="str">
        <f>'Volume Driver - NO EDIT'!$K$1</f>
        <v>2019</v>
      </c>
      <c r="B5" s="51">
        <f>'Volume Driver - NO EDIT'!$K$63</f>
        <v>3</v>
      </c>
      <c r="C5" s="51">
        <f>'Volume Driver - NO EDIT'!K$5</f>
        <v>1</v>
      </c>
      <c r="D5" s="17" t="str">
        <f>'Price Catalogue - Services'!A$10</f>
        <v>waf-p</v>
      </c>
      <c r="E5" s="17" t="str">
        <f>'Price Catalogue - Services'!B$10</f>
        <v>6.1.1.10</v>
      </c>
      <c r="F5" s="17">
        <f>'Price Catalogue - Services'!C$10</f>
        <v>0</v>
      </c>
      <c r="G5" s="17" t="str">
        <f>'Price Catalogue - Services'!D$10</f>
        <v>Managed datacentre</v>
      </c>
      <c r="H5" s="17" t="str">
        <f>'Price Catalogue - Services'!E$10</f>
        <v>Web Application Firewall</v>
      </c>
      <c r="I5" s="17" t="str">
        <f>'Price Catalogue - Services'!F$10</f>
        <v>Managed service</v>
      </c>
      <c r="J5" s="17" t="str">
        <f>'Price Catalogue - Services'!G$10</f>
        <v>managed datacentre</v>
      </c>
      <c r="K5" s="17" t="str">
        <f>'Price Catalogue - Services'!H$10</f>
        <v>Monthly service fee</v>
      </c>
      <c r="L5" s="17" t="str">
        <f>'Price Catalogue - Services'!I$10</f>
        <v>24/7</v>
      </c>
      <c r="M5" s="17" t="str">
        <f>'Price Catalogue - Services'!J$10</f>
        <v>private</v>
      </c>
      <c r="N5" s="17" t="str">
        <f>'Price Catalogue - Services'!K$10</f>
        <v>N/A</v>
      </c>
      <c r="O5" s="5">
        <f>'Price Catalogue - Services'!L$10</f>
        <v>0</v>
      </c>
      <c r="P5" s="5">
        <f>'Price Catalogue - Services'!M$10</f>
        <v>4140</v>
      </c>
      <c r="Q5" s="5">
        <f>'Price Catalogue - Services'!N$10</f>
        <v>0</v>
      </c>
      <c r="R5" s="38">
        <f>'Price Catalogue - Services'!O$10</f>
        <v>0</v>
      </c>
      <c r="S5" s="17" t="str">
        <f>'Price Catalogue - Services'!P$10</f>
        <v>E1</v>
      </c>
      <c r="T5" s="5">
        <f>'Price Catalogue - Services'!Q$10</f>
        <v>0</v>
      </c>
      <c r="U5" s="17" t="str">
        <f>'Price Catalogue - Services'!R$10</f>
        <v>Highly available web application firewall service for all perinent ECHA IT services. Changes charged separately via Effort Band.</v>
      </c>
      <c r="V5" s="17">
        <f>'Price Catalogue - Services'!S$10</f>
        <v>1</v>
      </c>
      <c r="W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" s="21">
        <f>PriceModelTable[[#This Row],[Service Fees]]+PriceModelTable[[#This Row],[Effort Bands]]</f>
        <v>0</v>
      </c>
      <c r="Z5" s="1"/>
      <c r="AA5" s="2"/>
      <c r="AB5" s="4"/>
    </row>
    <row r="6" spans="1:28" ht="11.25" customHeight="1" x14ac:dyDescent="0.25">
      <c r="A6" s="51" t="str">
        <f>'Volume Driver - NO EDIT'!$K$1</f>
        <v>2019</v>
      </c>
      <c r="B6" s="51">
        <f>'Volume Driver - NO EDIT'!$K$63</f>
        <v>3</v>
      </c>
      <c r="C6" s="51">
        <f>'Volume Driver - NO EDIT'!K$6</f>
        <v>0</v>
      </c>
      <c r="D6" s="17" t="str">
        <f>'Price Catalogue - Services'!A$11</f>
        <v>cl-proxy-tc</v>
      </c>
      <c r="E6" s="17" t="str">
        <f>'Price Catalogue - Services'!B$11</f>
        <v>6.1.1.10</v>
      </c>
      <c r="F6" s="17">
        <f>'Price Catalogue - Services'!C$11</f>
        <v>0</v>
      </c>
      <c r="G6" s="17" t="str">
        <f>'Price Catalogue - Services'!D$11</f>
        <v>Managed datacentre</v>
      </c>
      <c r="H6" s="17" t="str">
        <f>'Price Catalogue - Services'!E$11</f>
        <v>Client Proxy</v>
      </c>
      <c r="I6" s="17" t="str">
        <f>'Price Catalogue - Services'!F$11</f>
        <v>Managed service</v>
      </c>
      <c r="J6" s="17" t="str">
        <f>'Price Catalogue - Services'!G$11</f>
        <v>managed datacentre</v>
      </c>
      <c r="K6" s="17" t="str">
        <f>'Price Catalogue - Services'!H$11</f>
        <v>Monthly service fee</v>
      </c>
      <c r="L6" s="17" t="str">
        <f>'Price Catalogue - Services'!I$11</f>
        <v>24/7</v>
      </c>
      <c r="M6" s="17" t="str">
        <f>'Price Catalogue - Services'!J$11</f>
        <v>trusted community</v>
      </c>
      <c r="N6" s="17" t="str">
        <f>'Price Catalogue - Services'!K$11</f>
        <v>N/A</v>
      </c>
      <c r="O6" s="5">
        <f>'Price Catalogue - Services'!L$11</f>
        <v>0</v>
      </c>
      <c r="P6" s="5">
        <f>'Price Catalogue - Services'!M$11</f>
        <v>810</v>
      </c>
      <c r="Q6" s="5">
        <f>'Price Catalogue - Services'!N$11</f>
        <v>0</v>
      </c>
      <c r="R6" s="38">
        <f>'Price Catalogue - Services'!O$11</f>
        <v>0</v>
      </c>
      <c r="S6" s="17" t="str">
        <f>'Price Catalogue - Services'!P$11</f>
        <v>E1</v>
      </c>
      <c r="T6" s="5">
        <f>'Price Catalogue - Services'!Q$11</f>
        <v>0</v>
      </c>
      <c r="U6" s="17" t="str">
        <f>'Price Catalogue - Services'!R$11</f>
        <v>Highly available client proxy services for all pertinent ECHA IT services. Changes charged separately via Effort Band.</v>
      </c>
      <c r="V6" s="17">
        <f>'Price Catalogue - Services'!S$11</f>
        <v>1</v>
      </c>
      <c r="W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" s="21">
        <f>PriceModelTable[[#This Row],[Service Fees]]+PriceModelTable[[#This Row],[Effort Bands]]</f>
        <v>0</v>
      </c>
      <c r="Z6" s="1"/>
      <c r="AA6" s="2"/>
      <c r="AB6" s="4"/>
    </row>
    <row r="7" spans="1:28" ht="11.25" customHeight="1" x14ac:dyDescent="0.25">
      <c r="A7" s="51" t="str">
        <f>'Volume Driver - NO EDIT'!$K$1</f>
        <v>2019</v>
      </c>
      <c r="B7" s="51">
        <f>'Volume Driver - NO EDIT'!$K$63</f>
        <v>3</v>
      </c>
      <c r="C7" s="51">
        <f>'Volume Driver - NO EDIT'!K$7</f>
        <v>0</v>
      </c>
      <c r="D7" s="17" t="str">
        <f>'Price Catalogue - Services'!A$12</f>
        <v>waf-tc</v>
      </c>
      <c r="E7" s="17" t="str">
        <f>'Price Catalogue - Services'!B$12</f>
        <v>6.1.1.10</v>
      </c>
      <c r="F7" s="17">
        <f>'Price Catalogue - Services'!C$12</f>
        <v>0</v>
      </c>
      <c r="G7" s="17" t="str">
        <f>'Price Catalogue - Services'!D$12</f>
        <v>Managed datacentre</v>
      </c>
      <c r="H7" s="17" t="str">
        <f>'Price Catalogue - Services'!E$12</f>
        <v>Web Application Firewall</v>
      </c>
      <c r="I7" s="17" t="str">
        <f>'Price Catalogue - Services'!F$12</f>
        <v>Managed service</v>
      </c>
      <c r="J7" s="17" t="str">
        <f>'Price Catalogue - Services'!G$12</f>
        <v>managed datacentre</v>
      </c>
      <c r="K7" s="17" t="str">
        <f>'Price Catalogue - Services'!H$12</f>
        <v>Monthly service fee</v>
      </c>
      <c r="L7" s="17" t="str">
        <f>'Price Catalogue - Services'!I$12</f>
        <v>24/7</v>
      </c>
      <c r="M7" s="17" t="str">
        <f>'Price Catalogue - Services'!J$12</f>
        <v>trusted community</v>
      </c>
      <c r="N7" s="17" t="str">
        <f>'Price Catalogue - Services'!K$12</f>
        <v>N/A</v>
      </c>
      <c r="O7" s="5">
        <f>'Price Catalogue - Services'!L$12</f>
        <v>0</v>
      </c>
      <c r="P7" s="5">
        <f>'Price Catalogue - Services'!M$12</f>
        <v>1863</v>
      </c>
      <c r="Q7" s="5">
        <f>'Price Catalogue - Services'!N$12</f>
        <v>0</v>
      </c>
      <c r="R7" s="38">
        <f>'Price Catalogue - Services'!O$12</f>
        <v>0</v>
      </c>
      <c r="S7" s="17" t="str">
        <f>'Price Catalogue - Services'!P$12</f>
        <v>E1</v>
      </c>
      <c r="T7" s="5">
        <f>'Price Catalogue - Services'!Q$12</f>
        <v>0</v>
      </c>
      <c r="U7" s="17" t="str">
        <f>'Price Catalogue - Services'!R$12</f>
        <v>Highly available web application firewall service for all perinent ECHA IT services. Changes charged separately via Effort Band.</v>
      </c>
      <c r="V7" s="17">
        <f>'Price Catalogue - Services'!S$12</f>
        <v>1</v>
      </c>
      <c r="W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" s="21">
        <f>PriceModelTable[[#This Row],[Service Fees]]+PriceModelTable[[#This Row],[Effort Bands]]</f>
        <v>0</v>
      </c>
      <c r="Z7" s="1"/>
      <c r="AA7" s="2"/>
      <c r="AB7" s="4"/>
    </row>
    <row r="8" spans="1:28" ht="11.25" customHeight="1" x14ac:dyDescent="0.25">
      <c r="A8" s="51" t="str">
        <f>'Volume Driver - NO EDIT'!$K$1</f>
        <v>2019</v>
      </c>
      <c r="B8" s="51">
        <f>'Volume Driver - NO EDIT'!$K$63</f>
        <v>3</v>
      </c>
      <c r="C8" s="51">
        <f>'Volume Driver - NO EDIT'!K$15</f>
        <v>36000</v>
      </c>
      <c r="D8" s="17" t="str">
        <f>'Price Catalogue - Services'!A$20</f>
        <v>bronze-p</v>
      </c>
      <c r="E8" s="17" t="str">
        <f>'Price Catalogue - Services'!B$20</f>
        <v>6.1.1.4</v>
      </c>
      <c r="F8" s="17">
        <f>'Price Catalogue - Services'!C$20</f>
        <v>8</v>
      </c>
      <c r="G8" s="17" t="str">
        <f>'Price Catalogue - Services'!D$20</f>
        <v>Managed datacentre</v>
      </c>
      <c r="H8" s="17" t="str">
        <f>'Price Catalogue - Services'!E$20</f>
        <v>Cloud Service</v>
      </c>
      <c r="I8" s="17" t="str">
        <f>'Price Catalogue - Services'!F$20</f>
        <v>Storage, bronze</v>
      </c>
      <c r="J8" s="17" t="str">
        <f>'Price Catalogue - Services'!G$20</f>
        <v>GB</v>
      </c>
      <c r="K8" s="17" t="str">
        <f>'Price Catalogue - Services'!H$20</f>
        <v>Monthly service fee</v>
      </c>
      <c r="L8" s="17" t="str">
        <f>'Price Catalogue - Services'!I$20</f>
        <v>24/7</v>
      </c>
      <c r="M8" s="17" t="str">
        <f>'Price Catalogue - Services'!J$20</f>
        <v>private</v>
      </c>
      <c r="N8" s="17">
        <f>'Price Catalogue - Services'!K$20</f>
        <v>0</v>
      </c>
      <c r="O8" s="5">
        <f>'Price Catalogue - Services'!L$20</f>
        <v>0</v>
      </c>
      <c r="P8" s="5">
        <f>'Price Catalogue - Services'!M$20</f>
        <v>0.08</v>
      </c>
      <c r="Q8" s="5">
        <f>'Price Catalogue - Services'!N$20</f>
        <v>0</v>
      </c>
      <c r="R8" s="5">
        <f>'Price Catalogue - Services'!O$20</f>
        <v>0</v>
      </c>
      <c r="S8" s="17" t="str">
        <f>'Price Catalogue - Services'!P$20</f>
        <v>N/A</v>
      </c>
      <c r="T8" s="5" t="str">
        <f>'Price Catalogue - Services'!Q$20</f>
        <v>N/A</v>
      </c>
      <c r="U8" s="17" t="str">
        <f>'Price Catalogue - Services'!R$20</f>
        <v>The amount of provisioned storage, "bronze" tier, per GB.</v>
      </c>
      <c r="V8" s="17">
        <f>'Price Catalogue - Services'!S$20</f>
        <v>1</v>
      </c>
      <c r="W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" s="42">
        <f>PriceModelTable[[#This Row],[Service Fees]]+PriceModelTable[[#This Row],[Effort Bands]]</f>
        <v>0</v>
      </c>
      <c r="Z8" s="1"/>
      <c r="AA8" s="2"/>
      <c r="AB8" s="4"/>
    </row>
    <row r="9" spans="1:28" ht="11.25" customHeight="1" x14ac:dyDescent="0.25">
      <c r="A9" s="51" t="str">
        <f>'Volume Driver - NO EDIT'!$K$1</f>
        <v>2019</v>
      </c>
      <c r="B9" s="51">
        <f>'Volume Driver - NO EDIT'!$K$63</f>
        <v>3</v>
      </c>
      <c r="C9" s="51">
        <f>'Volume Driver - NO EDIT'!K$8</f>
        <v>2500</v>
      </c>
      <c r="D9" s="17" t="str">
        <f>'Price Catalogue - Services'!A$13</f>
        <v>cpu-p</v>
      </c>
      <c r="E9" s="17" t="str">
        <f>'Price Catalogue - Services'!B$13</f>
        <v>6.1.1.4</v>
      </c>
      <c r="F9" s="17">
        <f>'Price Catalogue - Services'!C$13</f>
        <v>1</v>
      </c>
      <c r="G9" s="17" t="str">
        <f>'Price Catalogue - Services'!D$13</f>
        <v>Managed datacentre</v>
      </c>
      <c r="H9" s="17" t="str">
        <f>'Price Catalogue - Services'!E$13</f>
        <v>Cloud Service</v>
      </c>
      <c r="I9" s="17" t="str">
        <f>'Price Catalogue - Services'!F$13</f>
        <v>Compute, CPU</v>
      </c>
      <c r="J9" s="17" t="str">
        <f>'Price Catalogue - Services'!G$13</f>
        <v>vCPU</v>
      </c>
      <c r="K9" s="17" t="str">
        <f>'Price Catalogue - Services'!H$13</f>
        <v>Monthly service fee</v>
      </c>
      <c r="L9" s="17" t="str">
        <f>'Price Catalogue - Services'!I$13</f>
        <v>24/7</v>
      </c>
      <c r="M9" s="17" t="str">
        <f>'Price Catalogue - Services'!J$13</f>
        <v>private</v>
      </c>
      <c r="N9" s="17">
        <f>'Price Catalogue - Services'!K$13</f>
        <v>0</v>
      </c>
      <c r="O9" s="5">
        <f>'Price Catalogue - Services'!L$13</f>
        <v>0</v>
      </c>
      <c r="P9" s="5">
        <f>'Price Catalogue - Services'!M$13</f>
        <v>9.7200000000000006</v>
      </c>
      <c r="Q9" s="5">
        <f>'Price Catalogue - Services'!N$13</f>
        <v>0</v>
      </c>
      <c r="R9" s="5">
        <f>'Price Catalogue - Services'!O$13</f>
        <v>0</v>
      </c>
      <c r="S9" s="17" t="str">
        <f>'Price Catalogue - Services'!P$13</f>
        <v>N/A</v>
      </c>
      <c r="T9" s="5" t="str">
        <f>'Price Catalogue - Services'!Q$13</f>
        <v>N/A</v>
      </c>
      <c r="U9" s="17" t="str">
        <f>'Price Catalogue - Services'!R$13</f>
        <v>The number of provisioned virtual CPUs for powered on VMs, per vCPU.</v>
      </c>
      <c r="V9" s="17">
        <f>'Price Catalogue - Services'!S$13</f>
        <v>1</v>
      </c>
      <c r="W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" s="42">
        <f>PriceModelTable[[#This Row],[Service Fees]]+PriceModelTable[[#This Row],[Effort Bands]]</f>
        <v>0</v>
      </c>
      <c r="Z9" s="1"/>
      <c r="AA9" s="2"/>
      <c r="AB9" s="4"/>
    </row>
    <row r="10" spans="1:28" ht="11.25" customHeight="1" x14ac:dyDescent="0.25">
      <c r="A10" s="51" t="str">
        <f>'Volume Driver - NO EDIT'!$K$1</f>
        <v>2019</v>
      </c>
      <c r="B10" s="51">
        <f>'Volume Driver - NO EDIT'!$K$63</f>
        <v>3</v>
      </c>
      <c r="C10" s="51">
        <f>'Volume Driver - NO EDIT'!K$11</f>
        <v>47000</v>
      </c>
      <c r="D10" s="17" t="str">
        <f>'Price Catalogue - Services'!A$16</f>
        <v>gold-dr-p</v>
      </c>
      <c r="E10" s="17" t="str">
        <f>'Price Catalogue - Services'!B$16</f>
        <v>6.1.1.4</v>
      </c>
      <c r="F10" s="17">
        <f>'Price Catalogue - Services'!C$16</f>
        <v>4</v>
      </c>
      <c r="G10" s="17" t="str">
        <f>'Price Catalogue - Services'!D$16</f>
        <v>Managed datacentre</v>
      </c>
      <c r="H10" s="17" t="str">
        <f>'Price Catalogue - Services'!E$16</f>
        <v>Cloud Service</v>
      </c>
      <c r="I10" s="17" t="str">
        <f>'Price Catalogue - Services'!F$16</f>
        <v>Storage, gold, replicated</v>
      </c>
      <c r="J10" s="17" t="str">
        <f>'Price Catalogue - Services'!G$16</f>
        <v>GB</v>
      </c>
      <c r="K10" s="17" t="str">
        <f>'Price Catalogue - Services'!H$16</f>
        <v>Monthly service fee</v>
      </c>
      <c r="L10" s="17" t="str">
        <f>'Price Catalogue - Services'!I$16</f>
        <v>24/7</v>
      </c>
      <c r="M10" s="17" t="str">
        <f>'Price Catalogue - Services'!J$16</f>
        <v>private</v>
      </c>
      <c r="N10" s="17">
        <f>'Price Catalogue - Services'!K$16</f>
        <v>0</v>
      </c>
      <c r="O10" s="5">
        <f>'Price Catalogue - Services'!L$16</f>
        <v>0</v>
      </c>
      <c r="P10" s="5">
        <f>'Price Catalogue - Services'!M$16</f>
        <v>0.65</v>
      </c>
      <c r="Q10" s="5">
        <f>'Price Catalogue - Services'!N$16</f>
        <v>0</v>
      </c>
      <c r="R10" s="38">
        <f>'Price Catalogue - Services'!O$16</f>
        <v>0</v>
      </c>
      <c r="S10" s="17" t="str">
        <f>'Price Catalogue - Services'!P$16</f>
        <v>N/A</v>
      </c>
      <c r="T10" s="5" t="str">
        <f>'Price Catalogue - Services'!Q$16</f>
        <v>N/A</v>
      </c>
      <c r="U10" s="17" t="str">
        <f>'Price Catalogue - Services'!R$16</f>
        <v>The amount of provisioned storage, "gold" tier, with cross-datacentre replication, per GB.</v>
      </c>
      <c r="V10" s="17">
        <f>'Price Catalogue - Services'!S$16</f>
        <v>1</v>
      </c>
      <c r="W1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" s="42">
        <f>PriceModelTable[[#This Row],[Service Fees]]+PriceModelTable[[#This Row],[Effort Bands]]</f>
        <v>0</v>
      </c>
      <c r="Z10" s="1"/>
      <c r="AA10" s="2"/>
      <c r="AB10" s="4"/>
    </row>
    <row r="11" spans="1:28" ht="11.25" customHeight="1" x14ac:dyDescent="0.25">
      <c r="A11" s="51" t="str">
        <f>'Volume Driver - NO EDIT'!$K$1</f>
        <v>2019</v>
      </c>
      <c r="B11" s="51">
        <f>'Volume Driver - NO EDIT'!$K$63</f>
        <v>3</v>
      </c>
      <c r="C11" s="51">
        <f>'Volume Driver - NO EDIT'!K$12</f>
        <v>30000</v>
      </c>
      <c r="D11" s="17" t="str">
        <f>'Price Catalogue - Services'!A$17</f>
        <v>gold-p</v>
      </c>
      <c r="E11" s="17" t="str">
        <f>'Price Catalogue - Services'!B$17</f>
        <v>6.1.1.4</v>
      </c>
      <c r="F11" s="17">
        <f>'Price Catalogue - Services'!C$17</f>
        <v>5</v>
      </c>
      <c r="G11" s="17" t="str">
        <f>'Price Catalogue - Services'!D$17</f>
        <v>Managed datacentre</v>
      </c>
      <c r="H11" s="17" t="str">
        <f>'Price Catalogue - Services'!E$17</f>
        <v>Cloud Service</v>
      </c>
      <c r="I11" s="17" t="str">
        <f>'Price Catalogue - Services'!F$17</f>
        <v>Storage, gold</v>
      </c>
      <c r="J11" s="17" t="str">
        <f>'Price Catalogue - Services'!G$17</f>
        <v>GB</v>
      </c>
      <c r="K11" s="17" t="str">
        <f>'Price Catalogue - Services'!H$17</f>
        <v>Monthly service fee</v>
      </c>
      <c r="L11" s="17" t="str">
        <f>'Price Catalogue - Services'!I$17</f>
        <v>24/7</v>
      </c>
      <c r="M11" s="17" t="str">
        <f>'Price Catalogue - Services'!J$17</f>
        <v>private</v>
      </c>
      <c r="N11" s="17">
        <f>'Price Catalogue - Services'!K$17</f>
        <v>0</v>
      </c>
      <c r="O11" s="5">
        <f>'Price Catalogue - Services'!L$17</f>
        <v>0</v>
      </c>
      <c r="P11" s="5">
        <f>'Price Catalogue - Services'!M$17</f>
        <v>0.32</v>
      </c>
      <c r="Q11" s="5">
        <f>'Price Catalogue - Services'!N$17</f>
        <v>0</v>
      </c>
      <c r="R11" s="38">
        <f>'Price Catalogue - Services'!O$17</f>
        <v>0</v>
      </c>
      <c r="S11" s="17" t="str">
        <f>'Price Catalogue - Services'!P$17</f>
        <v>N/A</v>
      </c>
      <c r="T11" s="5" t="str">
        <f>'Price Catalogue - Services'!Q$17</f>
        <v>N/A</v>
      </c>
      <c r="U11" s="17" t="str">
        <f>'Price Catalogue - Services'!R$17</f>
        <v>The amount of provisioned storage, "gold" tier, per GB.</v>
      </c>
      <c r="V11" s="17">
        <f>'Price Catalogue - Services'!S$17</f>
        <v>1</v>
      </c>
      <c r="W1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" s="42">
        <f>PriceModelTable[[#This Row],[Service Fees]]+PriceModelTable[[#This Row],[Effort Bands]]</f>
        <v>0</v>
      </c>
      <c r="Z11" s="1"/>
      <c r="AA11" s="2"/>
      <c r="AB11" s="4"/>
    </row>
    <row r="12" spans="1:28" ht="11.25" customHeight="1" x14ac:dyDescent="0.25">
      <c r="A12" s="51" t="str">
        <f>'Volume Driver - NO EDIT'!$K$1</f>
        <v>2019</v>
      </c>
      <c r="B12" s="51">
        <f>'Volume Driver - NO EDIT'!$K$63</f>
        <v>3</v>
      </c>
      <c r="C12" s="51">
        <f>'Volume Driver - NO EDIT'!K$10</f>
        <v>1</v>
      </c>
      <c r="D12" s="17" t="str">
        <f>'Price Catalogue - Services'!A$15</f>
        <v>net-p</v>
      </c>
      <c r="E12" s="17" t="str">
        <f>'Price Catalogue - Services'!B$15</f>
        <v>6.1.1.4</v>
      </c>
      <c r="F12" s="17">
        <f>'Price Catalogue - Services'!C$15</f>
        <v>3</v>
      </c>
      <c r="G12" s="17" t="str">
        <f>'Price Catalogue - Services'!D$15</f>
        <v>Managed datacentre</v>
      </c>
      <c r="H12" s="17" t="str">
        <f>'Price Catalogue - Services'!E$15</f>
        <v>Cloud Service</v>
      </c>
      <c r="I12" s="17" t="str">
        <f>'Price Catalogue - Services'!F$15</f>
        <v>Compute, network</v>
      </c>
      <c r="J12" s="17" t="str">
        <f>'Price Catalogue - Services'!G$15</f>
        <v>managed datacentre</v>
      </c>
      <c r="K12" s="17" t="str">
        <f>'Price Catalogue - Services'!H$15</f>
        <v>Monthly service fee</v>
      </c>
      <c r="L12" s="17" t="str">
        <f>'Price Catalogue - Services'!I$15</f>
        <v>24/7</v>
      </c>
      <c r="M12" s="17" t="str">
        <f>'Price Catalogue - Services'!J$15</f>
        <v>private</v>
      </c>
      <c r="N12" s="17" t="str">
        <f>'Price Catalogue - Services'!K$15</f>
        <v>N/A</v>
      </c>
      <c r="O12" s="5">
        <f>'Price Catalogue - Services'!L$15</f>
        <v>0</v>
      </c>
      <c r="P12" s="5">
        <f>'Price Catalogue - Services'!M$15</f>
        <v>40500</v>
      </c>
      <c r="Q12" s="5">
        <f>'Price Catalogue - Services'!N$15</f>
        <v>0</v>
      </c>
      <c r="R12" s="38">
        <f>'Price Catalogue - Services'!O$15</f>
        <v>0</v>
      </c>
      <c r="S12" s="17" t="str">
        <f>'Price Catalogue - Services'!P$15</f>
        <v>N/A</v>
      </c>
      <c r="T12" s="5" t="str">
        <f>'Price Catalogue - Services'!Q$15</f>
        <v>N/A</v>
      </c>
      <c r="U12" s="17" t="str">
        <f>'Price Catalogue - Services'!R$15</f>
        <v>The cost for network management for the entire managed datacentre.</v>
      </c>
      <c r="V12" s="17">
        <f>'Price Catalogue - Services'!S$15</f>
        <v>1</v>
      </c>
      <c r="W1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" s="42">
        <f>PriceModelTable[[#This Row],[Service Fees]]+PriceModelTable[[#This Row],[Effort Bands]]</f>
        <v>0</v>
      </c>
      <c r="Z12" s="1"/>
      <c r="AA12" s="2"/>
      <c r="AB12" s="4"/>
    </row>
    <row r="13" spans="1:28" ht="11.25" customHeight="1" x14ac:dyDescent="0.25">
      <c r="A13" s="51" t="str">
        <f>'Volume Driver - NO EDIT'!$K$1</f>
        <v>2019</v>
      </c>
      <c r="B13" s="51">
        <f>'Volume Driver - NO EDIT'!$K$63</f>
        <v>3</v>
      </c>
      <c r="C13" s="51">
        <f>'Volume Driver - NO EDIT'!K$9</f>
        <v>7700</v>
      </c>
      <c r="D13" s="17" t="str">
        <f>'Price Catalogue - Services'!A$14</f>
        <v>ram-p</v>
      </c>
      <c r="E13" s="17" t="str">
        <f>'Price Catalogue - Services'!B$14</f>
        <v>6.1.1.4</v>
      </c>
      <c r="F13" s="17">
        <f>'Price Catalogue - Services'!C$14</f>
        <v>2</v>
      </c>
      <c r="G13" s="17" t="str">
        <f>'Price Catalogue - Services'!D$14</f>
        <v>Managed datacentre</v>
      </c>
      <c r="H13" s="17" t="str">
        <f>'Price Catalogue - Services'!E$14</f>
        <v>Cloud Service</v>
      </c>
      <c r="I13" s="17" t="str">
        <f>'Price Catalogue - Services'!F$14</f>
        <v>Compute, RAM</v>
      </c>
      <c r="J13" s="17" t="str">
        <f>'Price Catalogue - Services'!G$14</f>
        <v>GB</v>
      </c>
      <c r="K13" s="17" t="str">
        <f>'Price Catalogue - Services'!H$14</f>
        <v>Monthly service fee</v>
      </c>
      <c r="L13" s="17" t="str">
        <f>'Price Catalogue - Services'!I$14</f>
        <v>24/7</v>
      </c>
      <c r="M13" s="17" t="str">
        <f>'Price Catalogue - Services'!J$14</f>
        <v>private</v>
      </c>
      <c r="N13" s="17">
        <f>'Price Catalogue - Services'!K$14</f>
        <v>0</v>
      </c>
      <c r="O13" s="5">
        <f>'Price Catalogue - Services'!L$14</f>
        <v>0</v>
      </c>
      <c r="P13" s="5">
        <f>'Price Catalogue - Services'!M$14</f>
        <v>3.24</v>
      </c>
      <c r="Q13" s="5">
        <f>'Price Catalogue - Services'!N$14</f>
        <v>0</v>
      </c>
      <c r="R13" s="38">
        <f>'Price Catalogue - Services'!O$14</f>
        <v>0</v>
      </c>
      <c r="S13" s="17" t="str">
        <f>'Price Catalogue - Services'!P$14</f>
        <v>N/A</v>
      </c>
      <c r="T13" s="5" t="str">
        <f>'Price Catalogue - Services'!Q$14</f>
        <v>N/A</v>
      </c>
      <c r="U13" s="17" t="str">
        <f>'Price Catalogue - Services'!R$14</f>
        <v>The amount of provisioned RAM for powered on VMs, per GB.</v>
      </c>
      <c r="V13" s="17">
        <f>'Price Catalogue - Services'!S$14</f>
        <v>1</v>
      </c>
      <c r="W1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" s="42">
        <f>PriceModelTable[[#This Row],[Service Fees]]+PriceModelTable[[#This Row],[Effort Bands]]</f>
        <v>0</v>
      </c>
      <c r="Z13" s="1"/>
      <c r="AA13" s="2"/>
      <c r="AB13" s="4"/>
    </row>
    <row r="14" spans="1:28" ht="11.25" customHeight="1" x14ac:dyDescent="0.25">
      <c r="A14" s="51" t="str">
        <f>'Volume Driver - NO EDIT'!$K$1</f>
        <v>2019</v>
      </c>
      <c r="B14" s="51">
        <f>'Volume Driver - NO EDIT'!$K$63</f>
        <v>3</v>
      </c>
      <c r="C14" s="51">
        <f>'Volume Driver - NO EDIT'!K$13</f>
        <v>8000</v>
      </c>
      <c r="D14" s="17" t="str">
        <f>'Price Catalogue - Services'!A$18</f>
        <v>silver-dr-p</v>
      </c>
      <c r="E14" s="17" t="str">
        <f>'Price Catalogue - Services'!B$18</f>
        <v>6.1.1.4</v>
      </c>
      <c r="F14" s="17">
        <f>'Price Catalogue - Services'!C$18</f>
        <v>6</v>
      </c>
      <c r="G14" s="17" t="str">
        <f>'Price Catalogue - Services'!D$18</f>
        <v>Managed datacentre</v>
      </c>
      <c r="H14" s="17" t="str">
        <f>'Price Catalogue - Services'!E$18</f>
        <v>Cloud Service</v>
      </c>
      <c r="I14" s="17" t="str">
        <f>'Price Catalogue - Services'!F$18</f>
        <v>Storage, silver, replicated</v>
      </c>
      <c r="J14" s="17" t="str">
        <f>'Price Catalogue - Services'!G$18</f>
        <v>GB</v>
      </c>
      <c r="K14" s="17" t="str">
        <f>'Price Catalogue - Services'!H$18</f>
        <v>Monthly service fee</v>
      </c>
      <c r="L14" s="17" t="str">
        <f>'Price Catalogue - Services'!I$18</f>
        <v>24/7</v>
      </c>
      <c r="M14" s="17" t="str">
        <f>'Price Catalogue - Services'!J$18</f>
        <v>private</v>
      </c>
      <c r="N14" s="17">
        <f>'Price Catalogue - Services'!K$18</f>
        <v>0</v>
      </c>
      <c r="O14" s="5">
        <f>'Price Catalogue - Services'!L$18</f>
        <v>0</v>
      </c>
      <c r="P14" s="5">
        <f>'Price Catalogue - Services'!M$18</f>
        <v>0.41</v>
      </c>
      <c r="Q14" s="5">
        <f>'Price Catalogue - Services'!N$18</f>
        <v>0</v>
      </c>
      <c r="R14" s="38">
        <f>'Price Catalogue - Services'!O$18</f>
        <v>0</v>
      </c>
      <c r="S14" s="17" t="str">
        <f>'Price Catalogue - Services'!P$18</f>
        <v>N/A</v>
      </c>
      <c r="T14" s="5" t="str">
        <f>'Price Catalogue - Services'!Q$18</f>
        <v>N/A</v>
      </c>
      <c r="U14" s="17" t="str">
        <f>'Price Catalogue - Services'!R$18</f>
        <v>The amount of provisioned storage, "silver" tier, with cross-datacentre replication, per GB.</v>
      </c>
      <c r="V14" s="17">
        <f>'Price Catalogue - Services'!S$18</f>
        <v>1</v>
      </c>
      <c r="W1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" s="42">
        <f>PriceModelTable[[#This Row],[Service Fees]]+PriceModelTable[[#This Row],[Effort Bands]]</f>
        <v>0</v>
      </c>
      <c r="Z14" s="1"/>
      <c r="AA14" s="2"/>
      <c r="AB14" s="4"/>
    </row>
    <row r="15" spans="1:28" ht="11.25" customHeight="1" x14ac:dyDescent="0.25">
      <c r="A15" s="51" t="str">
        <f>'Volume Driver - NO EDIT'!$K$1</f>
        <v>2019</v>
      </c>
      <c r="B15" s="51">
        <f>'Volume Driver - NO EDIT'!$K$63</f>
        <v>3</v>
      </c>
      <c r="C15" s="51">
        <f>'Volume Driver - NO EDIT'!K$14</f>
        <v>118000</v>
      </c>
      <c r="D15" s="17" t="str">
        <f>'Price Catalogue - Services'!A$19</f>
        <v>silver-p</v>
      </c>
      <c r="E15" s="17" t="str">
        <f>'Price Catalogue - Services'!B$19</f>
        <v>6.1.1.4</v>
      </c>
      <c r="F15" s="17">
        <f>'Price Catalogue - Services'!C$19</f>
        <v>7</v>
      </c>
      <c r="G15" s="17" t="str">
        <f>'Price Catalogue - Services'!D$19</f>
        <v>Managed datacentre</v>
      </c>
      <c r="H15" s="17" t="str">
        <f>'Price Catalogue - Services'!E$19</f>
        <v>Cloud Service</v>
      </c>
      <c r="I15" s="17" t="str">
        <f>'Price Catalogue - Services'!F$19</f>
        <v>Storage, silver</v>
      </c>
      <c r="J15" s="17" t="str">
        <f>'Price Catalogue - Services'!G$19</f>
        <v>GB</v>
      </c>
      <c r="K15" s="17" t="str">
        <f>'Price Catalogue - Services'!H$19</f>
        <v>Monthly service fee</v>
      </c>
      <c r="L15" s="17" t="str">
        <f>'Price Catalogue - Services'!I$19</f>
        <v>24/7</v>
      </c>
      <c r="M15" s="17" t="str">
        <f>'Price Catalogue - Services'!J$19</f>
        <v>private</v>
      </c>
      <c r="N15" s="17">
        <f>'Price Catalogue - Services'!K$19</f>
        <v>0</v>
      </c>
      <c r="O15" s="5">
        <f>'Price Catalogue - Services'!L$19</f>
        <v>0</v>
      </c>
      <c r="P15" s="5">
        <f>'Price Catalogue - Services'!M$19</f>
        <v>0.2</v>
      </c>
      <c r="Q15" s="5">
        <f>'Price Catalogue - Services'!N$19</f>
        <v>0</v>
      </c>
      <c r="R15" s="38">
        <f>'Price Catalogue - Services'!O$19</f>
        <v>0</v>
      </c>
      <c r="S15" s="17" t="str">
        <f>'Price Catalogue - Services'!P$19</f>
        <v>N/A</v>
      </c>
      <c r="T15" s="5" t="str">
        <f>'Price Catalogue - Services'!Q$19</f>
        <v>N/A</v>
      </c>
      <c r="U15" s="17" t="str">
        <f>'Price Catalogue - Services'!R$19</f>
        <v>The amount of provisioned storage, "silver" tier, per GB.</v>
      </c>
      <c r="V15" s="17">
        <f>'Price Catalogue - Services'!S$19</f>
        <v>1</v>
      </c>
      <c r="W1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" s="42">
        <f>PriceModelTable[[#This Row],[Service Fees]]+PriceModelTable[[#This Row],[Effort Bands]]</f>
        <v>0</v>
      </c>
      <c r="Z15" s="1"/>
      <c r="AA15" s="2"/>
      <c r="AB15" s="4"/>
    </row>
    <row r="16" spans="1:28" ht="11.25" customHeight="1" x14ac:dyDescent="0.25">
      <c r="A16" s="51" t="str">
        <f>'Volume Driver - NO EDIT'!$K$1</f>
        <v>2019</v>
      </c>
      <c r="B16" s="51">
        <f>'Volume Driver - NO EDIT'!$K$63</f>
        <v>3</v>
      </c>
      <c r="C16" s="51">
        <f>'Volume Driver - NO EDIT'!K$23</f>
        <v>0</v>
      </c>
      <c r="D16" s="17" t="str">
        <f>'Price Catalogue - Services'!A$28</f>
        <v>bronze-tc</v>
      </c>
      <c r="E16" s="17" t="str">
        <f>'Price Catalogue - Services'!B$28</f>
        <v>6.1.1.4</v>
      </c>
      <c r="F16" s="17">
        <f>'Price Catalogue - Services'!C$28</f>
        <v>8</v>
      </c>
      <c r="G16" s="17" t="str">
        <f>'Price Catalogue - Services'!D$28</f>
        <v>Managed datacentre</v>
      </c>
      <c r="H16" s="17" t="str">
        <f>'Price Catalogue - Services'!E$28</f>
        <v>Cloud Service</v>
      </c>
      <c r="I16" s="17" t="str">
        <f>'Price Catalogue - Services'!F$28</f>
        <v>Storage, bronze</v>
      </c>
      <c r="J16" s="17" t="str">
        <f>'Price Catalogue - Services'!G$28</f>
        <v>GB</v>
      </c>
      <c r="K16" s="17" t="str">
        <f>'Price Catalogue - Services'!H$28</f>
        <v>Monthly service fee</v>
      </c>
      <c r="L16" s="17" t="str">
        <f>'Price Catalogue - Services'!I$28</f>
        <v>24/7</v>
      </c>
      <c r="M16" s="17" t="str">
        <f>'Price Catalogue - Services'!J$28</f>
        <v>trusted community</v>
      </c>
      <c r="N16" s="17" t="str">
        <f>'Price Catalogue - Services'!K$28</f>
        <v>N/A</v>
      </c>
      <c r="O16" s="5">
        <f>'Price Catalogue - Services'!L$28</f>
        <v>0</v>
      </c>
      <c r="P16" s="5" t="str">
        <f>'Price Catalogue - Services'!M$28</f>
        <v>N/A</v>
      </c>
      <c r="Q16" s="5">
        <f>'Price Catalogue - Services'!N$28</f>
        <v>0</v>
      </c>
      <c r="R16" s="38">
        <f>'Price Catalogue - Services'!O$28</f>
        <v>0</v>
      </c>
      <c r="S16" s="17" t="str">
        <f>'Price Catalogue - Services'!P$28</f>
        <v>N/A</v>
      </c>
      <c r="T16" s="5" t="str">
        <f>'Price Catalogue - Services'!Q$28</f>
        <v>N/A</v>
      </c>
      <c r="U16" s="17" t="str">
        <f>'Price Catalogue - Services'!R$28</f>
        <v>The amount of provisioned storage, "bronze" tier, per GB.</v>
      </c>
      <c r="V16" s="17">
        <f>'Price Catalogue - Services'!S$28</f>
        <v>1</v>
      </c>
      <c r="W1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" s="42">
        <f>PriceModelTable[[#This Row],[Service Fees]]+PriceModelTable[[#This Row],[Effort Bands]]</f>
        <v>0</v>
      </c>
      <c r="Z16" s="1"/>
      <c r="AA16" s="2"/>
      <c r="AB16" s="4"/>
    </row>
    <row r="17" spans="1:28" ht="11.25" customHeight="1" x14ac:dyDescent="0.25">
      <c r="A17" s="51" t="str">
        <f>'Volume Driver - NO EDIT'!$K$1</f>
        <v>2019</v>
      </c>
      <c r="B17" s="51">
        <f>'Volume Driver - NO EDIT'!$K$63</f>
        <v>3</v>
      </c>
      <c r="C17" s="51">
        <f>'Volume Driver - NO EDIT'!K$16</f>
        <v>0</v>
      </c>
      <c r="D17" s="17" t="str">
        <f>'Price Catalogue - Services'!A$21</f>
        <v>cpu-tc</v>
      </c>
      <c r="E17" s="17" t="str">
        <f>'Price Catalogue - Services'!B$21</f>
        <v>6.1.1.4</v>
      </c>
      <c r="F17" s="17">
        <f>'Price Catalogue - Services'!C$21</f>
        <v>1</v>
      </c>
      <c r="G17" s="17" t="str">
        <f>'Price Catalogue - Services'!D$21</f>
        <v>Managed datacentre</v>
      </c>
      <c r="H17" s="17" t="str">
        <f>'Price Catalogue - Services'!E$21</f>
        <v>Cloud Service</v>
      </c>
      <c r="I17" s="17" t="str">
        <f>'Price Catalogue - Services'!F$21</f>
        <v>Compute, CPU</v>
      </c>
      <c r="J17" s="17" t="str">
        <f>'Price Catalogue - Services'!G$21</f>
        <v>vCPU</v>
      </c>
      <c r="K17" s="17" t="str">
        <f>'Price Catalogue - Services'!H$21</f>
        <v>Monthly service fee</v>
      </c>
      <c r="L17" s="17" t="str">
        <f>'Price Catalogue - Services'!I$21</f>
        <v>24/7</v>
      </c>
      <c r="M17" s="17" t="str">
        <f>'Price Catalogue - Services'!J$21</f>
        <v>trusted community</v>
      </c>
      <c r="N17" s="17" t="str">
        <f>'Price Catalogue - Services'!K$21</f>
        <v>N/A</v>
      </c>
      <c r="O17" s="5">
        <f>'Price Catalogue - Services'!L$21</f>
        <v>0</v>
      </c>
      <c r="P17" s="5" t="str">
        <f>'Price Catalogue - Services'!M$21</f>
        <v>N/A</v>
      </c>
      <c r="Q17" s="5">
        <f>'Price Catalogue - Services'!N$21</f>
        <v>0</v>
      </c>
      <c r="R17" s="38">
        <f>'Price Catalogue - Services'!O$21</f>
        <v>0</v>
      </c>
      <c r="S17" s="17" t="str">
        <f>'Price Catalogue - Services'!P$21</f>
        <v>N/A</v>
      </c>
      <c r="T17" s="5" t="str">
        <f>'Price Catalogue - Services'!Q$21</f>
        <v>N/A</v>
      </c>
      <c r="U17" s="17" t="str">
        <f>'Price Catalogue - Services'!R$21</f>
        <v>The number of provisioned virtual CPUs for powered on VMs, per vCPU.</v>
      </c>
      <c r="V17" s="17">
        <f>'Price Catalogue - Services'!S$21</f>
        <v>1</v>
      </c>
      <c r="W1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" s="42">
        <f>PriceModelTable[[#This Row],[Service Fees]]+PriceModelTable[[#This Row],[Effort Bands]]</f>
        <v>0</v>
      </c>
      <c r="Z17" s="1"/>
      <c r="AA17" s="2"/>
      <c r="AB17" s="4"/>
    </row>
    <row r="18" spans="1:28" ht="11.25" customHeight="1" x14ac:dyDescent="0.25">
      <c r="A18" s="51" t="str">
        <f>'Volume Driver - NO EDIT'!$K$1</f>
        <v>2019</v>
      </c>
      <c r="B18" s="51">
        <f>'Volume Driver - NO EDIT'!$K$63</f>
        <v>3</v>
      </c>
      <c r="C18" s="51">
        <f>'Volume Driver - NO EDIT'!K$19</f>
        <v>0</v>
      </c>
      <c r="D18" s="17" t="str">
        <f>'Price Catalogue - Services'!A$24</f>
        <v>gold-dr-tc</v>
      </c>
      <c r="E18" s="17" t="str">
        <f>'Price Catalogue - Services'!B$24</f>
        <v>6.1.1.4</v>
      </c>
      <c r="F18" s="17">
        <f>'Price Catalogue - Services'!C$24</f>
        <v>4</v>
      </c>
      <c r="G18" s="17" t="str">
        <f>'Price Catalogue - Services'!D$24</f>
        <v>Managed datacentre</v>
      </c>
      <c r="H18" s="17" t="str">
        <f>'Price Catalogue - Services'!E$24</f>
        <v>Cloud Service</v>
      </c>
      <c r="I18" s="17" t="str">
        <f>'Price Catalogue - Services'!F$24</f>
        <v>Storage, gold, replicated</v>
      </c>
      <c r="J18" s="17" t="str">
        <f>'Price Catalogue - Services'!G$24</f>
        <v>GB</v>
      </c>
      <c r="K18" s="17" t="str">
        <f>'Price Catalogue - Services'!H$24</f>
        <v>Monthly service fee</v>
      </c>
      <c r="L18" s="17" t="str">
        <f>'Price Catalogue - Services'!I$24</f>
        <v>24/7</v>
      </c>
      <c r="M18" s="17" t="str">
        <f>'Price Catalogue - Services'!J$24</f>
        <v>trusted community</v>
      </c>
      <c r="N18" s="17" t="str">
        <f>'Price Catalogue - Services'!K$24</f>
        <v>N/A</v>
      </c>
      <c r="O18" s="5">
        <f>'Price Catalogue - Services'!L$24</f>
        <v>0</v>
      </c>
      <c r="P18" s="5" t="str">
        <f>'Price Catalogue - Services'!M$24</f>
        <v>N/A</v>
      </c>
      <c r="Q18" s="5">
        <f>'Price Catalogue - Services'!N$24</f>
        <v>0</v>
      </c>
      <c r="R18" s="38">
        <f>'Price Catalogue - Services'!O$24</f>
        <v>0</v>
      </c>
      <c r="S18" s="17" t="str">
        <f>'Price Catalogue - Services'!P$24</f>
        <v>N/A</v>
      </c>
      <c r="T18" s="5" t="str">
        <f>'Price Catalogue - Services'!Q$24</f>
        <v>N/A</v>
      </c>
      <c r="U18" s="17" t="str">
        <f>'Price Catalogue - Services'!R$24</f>
        <v>The amount of provisioned storage, "gold" tier, with cross-datacentre replication, per GB.</v>
      </c>
      <c r="V18" s="17">
        <f>'Price Catalogue - Services'!S$24</f>
        <v>1</v>
      </c>
      <c r="W1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" s="42">
        <f>PriceModelTable[[#This Row],[Service Fees]]+PriceModelTable[[#This Row],[Effort Bands]]</f>
        <v>0</v>
      </c>
      <c r="Z18" s="1"/>
      <c r="AA18" s="20"/>
      <c r="AB18" s="4"/>
    </row>
    <row r="19" spans="1:28" ht="11.25" customHeight="1" x14ac:dyDescent="0.25">
      <c r="A19" s="51" t="str">
        <f>'Volume Driver - NO EDIT'!$K$1</f>
        <v>2019</v>
      </c>
      <c r="B19" s="51">
        <f>'Volume Driver - NO EDIT'!$K$63</f>
        <v>3</v>
      </c>
      <c r="C19" s="51">
        <f>'Volume Driver - NO EDIT'!K$20</f>
        <v>0</v>
      </c>
      <c r="D19" s="17" t="str">
        <f>'Price Catalogue - Services'!A$25</f>
        <v>gold-tc</v>
      </c>
      <c r="E19" s="17" t="str">
        <f>'Price Catalogue - Services'!B$25</f>
        <v>6.1.1.4</v>
      </c>
      <c r="F19" s="17">
        <f>'Price Catalogue - Services'!C$25</f>
        <v>5</v>
      </c>
      <c r="G19" s="17" t="str">
        <f>'Price Catalogue - Services'!D$25</f>
        <v>Managed datacentre</v>
      </c>
      <c r="H19" s="17" t="str">
        <f>'Price Catalogue - Services'!E$25</f>
        <v>Cloud Service</v>
      </c>
      <c r="I19" s="17" t="str">
        <f>'Price Catalogue - Services'!F$25</f>
        <v>Storage, gold</v>
      </c>
      <c r="J19" s="17" t="str">
        <f>'Price Catalogue - Services'!G$25</f>
        <v>GB</v>
      </c>
      <c r="K19" s="17" t="str">
        <f>'Price Catalogue - Services'!H$25</f>
        <v>Monthly service fee</v>
      </c>
      <c r="L19" s="17" t="str">
        <f>'Price Catalogue - Services'!I$25</f>
        <v>24/7</v>
      </c>
      <c r="M19" s="17" t="str">
        <f>'Price Catalogue - Services'!J$25</f>
        <v>trusted community</v>
      </c>
      <c r="N19" s="17" t="str">
        <f>'Price Catalogue - Services'!K$25</f>
        <v>N/A</v>
      </c>
      <c r="O19" s="5">
        <f>'Price Catalogue - Services'!L$25</f>
        <v>0</v>
      </c>
      <c r="P19" s="5" t="str">
        <f>'Price Catalogue - Services'!M$25</f>
        <v>N/A</v>
      </c>
      <c r="Q19" s="5">
        <f>'Price Catalogue - Services'!N$25</f>
        <v>0</v>
      </c>
      <c r="R19" s="38">
        <f>'Price Catalogue - Services'!O$25</f>
        <v>0</v>
      </c>
      <c r="S19" s="17" t="str">
        <f>'Price Catalogue - Services'!P$25</f>
        <v>N/A</v>
      </c>
      <c r="T19" s="5" t="str">
        <f>'Price Catalogue - Services'!Q$25</f>
        <v>N/A</v>
      </c>
      <c r="U19" s="17" t="str">
        <f>'Price Catalogue - Services'!R$25</f>
        <v>The amount of provisioned storage, "gold" tier, per GB.</v>
      </c>
      <c r="V19" s="17">
        <f>'Price Catalogue - Services'!S$25</f>
        <v>1</v>
      </c>
      <c r="W1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" s="42">
        <f>PriceModelTable[[#This Row],[Service Fees]]+PriceModelTable[[#This Row],[Effort Bands]]</f>
        <v>0</v>
      </c>
      <c r="Z19" s="1"/>
      <c r="AA19" s="20"/>
      <c r="AB19" s="4"/>
    </row>
    <row r="20" spans="1:28" ht="11.25" customHeight="1" x14ac:dyDescent="0.25">
      <c r="A20" s="51" t="str">
        <f>'Volume Driver - NO EDIT'!$K$1</f>
        <v>2019</v>
      </c>
      <c r="B20" s="51">
        <f>'Volume Driver - NO EDIT'!$K$63</f>
        <v>3</v>
      </c>
      <c r="C20" s="51">
        <f>'Volume Driver - NO EDIT'!K$18</f>
        <v>0</v>
      </c>
      <c r="D20" s="17" t="str">
        <f>'Price Catalogue - Services'!A$23</f>
        <v>net-tc</v>
      </c>
      <c r="E20" s="17" t="str">
        <f>'Price Catalogue - Services'!B$23</f>
        <v>6.1.1.4</v>
      </c>
      <c r="F20" s="17">
        <f>'Price Catalogue - Services'!C$23</f>
        <v>3</v>
      </c>
      <c r="G20" s="17" t="str">
        <f>'Price Catalogue - Services'!D$23</f>
        <v>Managed datacentre</v>
      </c>
      <c r="H20" s="17" t="str">
        <f>'Price Catalogue - Services'!E$23</f>
        <v>Cloud Service</v>
      </c>
      <c r="I20" s="17" t="str">
        <f>'Price Catalogue - Services'!F$23</f>
        <v>Compute, network</v>
      </c>
      <c r="J20" s="17" t="str">
        <f>'Price Catalogue - Services'!G$23</f>
        <v>managed datacentre</v>
      </c>
      <c r="K20" s="17" t="str">
        <f>'Price Catalogue - Services'!H$23</f>
        <v>Monthly service fee</v>
      </c>
      <c r="L20" s="17" t="str">
        <f>'Price Catalogue - Services'!I$23</f>
        <v>24/7</v>
      </c>
      <c r="M20" s="17" t="str">
        <f>'Price Catalogue - Services'!J$23</f>
        <v>trusted community</v>
      </c>
      <c r="N20" s="17" t="str">
        <f>'Price Catalogue - Services'!K$23</f>
        <v>N/A</v>
      </c>
      <c r="O20" s="5">
        <f>'Price Catalogue - Services'!L$23</f>
        <v>0</v>
      </c>
      <c r="P20" s="5" t="str">
        <f>'Price Catalogue - Services'!M$23</f>
        <v>N/A</v>
      </c>
      <c r="Q20" s="5">
        <f>'Price Catalogue - Services'!N$23</f>
        <v>0</v>
      </c>
      <c r="R20" s="38">
        <f>'Price Catalogue - Services'!O$23</f>
        <v>0</v>
      </c>
      <c r="S20" s="17" t="str">
        <f>'Price Catalogue - Services'!P$23</f>
        <v>N/A</v>
      </c>
      <c r="T20" s="5" t="str">
        <f>'Price Catalogue - Services'!Q$23</f>
        <v>N/A</v>
      </c>
      <c r="U20" s="17" t="str">
        <f>'Price Catalogue - Services'!R$23</f>
        <v>The cost for network management for the entire managed datacentre.</v>
      </c>
      <c r="V20" s="17">
        <f>'Price Catalogue - Services'!S$23</f>
        <v>1</v>
      </c>
      <c r="W2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" s="42">
        <f>PriceModelTable[[#This Row],[Service Fees]]+PriceModelTable[[#This Row],[Effort Bands]]</f>
        <v>0</v>
      </c>
      <c r="Z20" s="1"/>
      <c r="AA20" s="20"/>
      <c r="AB20" s="4"/>
    </row>
    <row r="21" spans="1:28" ht="11.25" customHeight="1" x14ac:dyDescent="0.25">
      <c r="A21" s="51" t="str">
        <f>'Volume Driver - NO EDIT'!$K$1</f>
        <v>2019</v>
      </c>
      <c r="B21" s="51">
        <f>'Volume Driver - NO EDIT'!$K$63</f>
        <v>3</v>
      </c>
      <c r="C21" s="51">
        <f>'Volume Driver - NO EDIT'!K$17</f>
        <v>0</v>
      </c>
      <c r="D21" s="17" t="str">
        <f>'Price Catalogue - Services'!A$22</f>
        <v>ram-tc</v>
      </c>
      <c r="E21" s="17" t="str">
        <f>'Price Catalogue - Services'!B$22</f>
        <v>6.1.1.4</v>
      </c>
      <c r="F21" s="17">
        <f>'Price Catalogue - Services'!C$22</f>
        <v>2</v>
      </c>
      <c r="G21" s="17" t="str">
        <f>'Price Catalogue - Services'!D$22</f>
        <v>Managed datacentre</v>
      </c>
      <c r="H21" s="17" t="str">
        <f>'Price Catalogue - Services'!E$22</f>
        <v>Cloud Service</v>
      </c>
      <c r="I21" s="17" t="str">
        <f>'Price Catalogue - Services'!F$22</f>
        <v>Compute, RAM</v>
      </c>
      <c r="J21" s="17" t="str">
        <f>'Price Catalogue - Services'!G$22</f>
        <v>GB</v>
      </c>
      <c r="K21" s="17" t="str">
        <f>'Price Catalogue - Services'!H$22</f>
        <v>Monthly service fee</v>
      </c>
      <c r="L21" s="17" t="str">
        <f>'Price Catalogue - Services'!I$22</f>
        <v>24/7</v>
      </c>
      <c r="M21" s="17" t="str">
        <f>'Price Catalogue - Services'!J$22</f>
        <v>trusted community</v>
      </c>
      <c r="N21" s="17" t="str">
        <f>'Price Catalogue - Services'!K$22</f>
        <v>N/A</v>
      </c>
      <c r="O21" s="5">
        <f>'Price Catalogue - Services'!L$22</f>
        <v>0</v>
      </c>
      <c r="P21" s="5" t="str">
        <f>'Price Catalogue - Services'!M$22</f>
        <v>N/A</v>
      </c>
      <c r="Q21" s="5">
        <f>'Price Catalogue - Services'!N$22</f>
        <v>0</v>
      </c>
      <c r="R21" s="38">
        <f>'Price Catalogue - Services'!O$22</f>
        <v>0</v>
      </c>
      <c r="S21" s="17" t="str">
        <f>'Price Catalogue - Services'!P$22</f>
        <v>N/A</v>
      </c>
      <c r="T21" s="5" t="str">
        <f>'Price Catalogue - Services'!Q$22</f>
        <v>N/A</v>
      </c>
      <c r="U21" s="17" t="str">
        <f>'Price Catalogue - Services'!R$22</f>
        <v>The amount of provisioned RAM for powered on VMs, per GB.</v>
      </c>
      <c r="V21" s="17">
        <f>'Price Catalogue - Services'!S$22</f>
        <v>1</v>
      </c>
      <c r="W2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" s="42">
        <f>PriceModelTable[[#This Row],[Service Fees]]+PriceModelTable[[#This Row],[Effort Bands]]</f>
        <v>0</v>
      </c>
      <c r="Z21" s="1"/>
      <c r="AA21" s="20"/>
      <c r="AB21" s="4"/>
    </row>
    <row r="22" spans="1:28" ht="11.25" customHeight="1" x14ac:dyDescent="0.25">
      <c r="A22" s="51" t="str">
        <f>'Volume Driver - NO EDIT'!$K$1</f>
        <v>2019</v>
      </c>
      <c r="B22" s="51">
        <f>'Volume Driver - NO EDIT'!$K$63</f>
        <v>3</v>
      </c>
      <c r="C22" s="51">
        <f>'Volume Driver - NO EDIT'!K$21</f>
        <v>0</v>
      </c>
      <c r="D22" s="17" t="str">
        <f>'Price Catalogue - Services'!A$26</f>
        <v>silver-dr-tc</v>
      </c>
      <c r="E22" s="17" t="str">
        <f>'Price Catalogue - Services'!B$26</f>
        <v>6.1.1.4</v>
      </c>
      <c r="F22" s="17">
        <f>'Price Catalogue - Services'!C$26</f>
        <v>6</v>
      </c>
      <c r="G22" s="17" t="str">
        <f>'Price Catalogue - Services'!D$26</f>
        <v>Managed datacentre</v>
      </c>
      <c r="H22" s="17" t="str">
        <f>'Price Catalogue - Services'!E$26</f>
        <v>Cloud Service</v>
      </c>
      <c r="I22" s="17" t="str">
        <f>'Price Catalogue - Services'!F$26</f>
        <v>Storage, silver, replicated</v>
      </c>
      <c r="J22" s="17" t="str">
        <f>'Price Catalogue - Services'!G$26</f>
        <v>GB</v>
      </c>
      <c r="K22" s="17" t="str">
        <f>'Price Catalogue - Services'!H$26</f>
        <v>Monthly service fee</v>
      </c>
      <c r="L22" s="17" t="str">
        <f>'Price Catalogue - Services'!I$26</f>
        <v>24/7</v>
      </c>
      <c r="M22" s="17" t="str">
        <f>'Price Catalogue - Services'!J$26</f>
        <v>trusted community</v>
      </c>
      <c r="N22" s="17" t="str">
        <f>'Price Catalogue - Services'!K$26</f>
        <v>N/A</v>
      </c>
      <c r="O22" s="5">
        <f>'Price Catalogue - Services'!L$26</f>
        <v>0</v>
      </c>
      <c r="P22" s="5" t="str">
        <f>'Price Catalogue - Services'!M$26</f>
        <v>N/A</v>
      </c>
      <c r="Q22" s="5">
        <f>'Price Catalogue - Services'!N$26</f>
        <v>0</v>
      </c>
      <c r="R22" s="38">
        <f>'Price Catalogue - Services'!O$26</f>
        <v>0</v>
      </c>
      <c r="S22" s="17" t="str">
        <f>'Price Catalogue - Services'!P$26</f>
        <v>N/A</v>
      </c>
      <c r="T22" s="5" t="str">
        <f>'Price Catalogue - Services'!Q$26</f>
        <v>N/A</v>
      </c>
      <c r="U22" s="17" t="str">
        <f>'Price Catalogue - Services'!R$26</f>
        <v>The amount of provisioned storage, "silver" tier, with cross-datacentre replication, per GB.</v>
      </c>
      <c r="V22" s="17">
        <f>'Price Catalogue - Services'!S$26</f>
        <v>1</v>
      </c>
      <c r="W2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" s="42">
        <f>PriceModelTable[[#This Row],[Service Fees]]+PriceModelTable[[#This Row],[Effort Bands]]</f>
        <v>0</v>
      </c>
      <c r="Z22" s="1"/>
      <c r="AA22" s="20"/>
      <c r="AB22" s="4"/>
    </row>
    <row r="23" spans="1:28" ht="11.25" customHeight="1" x14ac:dyDescent="0.25">
      <c r="A23" s="51" t="str">
        <f>'Volume Driver - NO EDIT'!$K$1</f>
        <v>2019</v>
      </c>
      <c r="B23" s="51">
        <f>'Volume Driver - NO EDIT'!$K$63</f>
        <v>3</v>
      </c>
      <c r="C23" s="51">
        <f>'Volume Driver - NO EDIT'!K$22</f>
        <v>0</v>
      </c>
      <c r="D23" s="17" t="str">
        <f>'Price Catalogue - Services'!A$27</f>
        <v>silver-tc</v>
      </c>
      <c r="E23" s="17" t="str">
        <f>'Price Catalogue - Services'!B$27</f>
        <v>6.1.1.4</v>
      </c>
      <c r="F23" s="17">
        <f>'Price Catalogue - Services'!C$27</f>
        <v>7</v>
      </c>
      <c r="G23" s="17" t="str">
        <f>'Price Catalogue - Services'!D$27</f>
        <v>Managed datacentre</v>
      </c>
      <c r="H23" s="17" t="str">
        <f>'Price Catalogue - Services'!E$27</f>
        <v>Cloud Service</v>
      </c>
      <c r="I23" s="17" t="str">
        <f>'Price Catalogue - Services'!F$27</f>
        <v>Storage, silver</v>
      </c>
      <c r="J23" s="17" t="str">
        <f>'Price Catalogue - Services'!G$27</f>
        <v>GB</v>
      </c>
      <c r="K23" s="17" t="str">
        <f>'Price Catalogue - Services'!H$27</f>
        <v>Monthly service fee</v>
      </c>
      <c r="L23" s="17" t="str">
        <f>'Price Catalogue - Services'!I$27</f>
        <v>24/7</v>
      </c>
      <c r="M23" s="17" t="str">
        <f>'Price Catalogue - Services'!J$27</f>
        <v>trusted community</v>
      </c>
      <c r="N23" s="17" t="str">
        <f>'Price Catalogue - Services'!K$27</f>
        <v>N/A</v>
      </c>
      <c r="O23" s="5">
        <f>'Price Catalogue - Services'!L$27</f>
        <v>0</v>
      </c>
      <c r="P23" s="5" t="str">
        <f>'Price Catalogue - Services'!M$27</f>
        <v>N/A</v>
      </c>
      <c r="Q23" s="5">
        <f>'Price Catalogue - Services'!N$27</f>
        <v>0</v>
      </c>
      <c r="R23" s="38">
        <f>'Price Catalogue - Services'!O$27</f>
        <v>0</v>
      </c>
      <c r="S23" s="17" t="str">
        <f>'Price Catalogue - Services'!P$27</f>
        <v>N/A</v>
      </c>
      <c r="T23" s="5" t="str">
        <f>'Price Catalogue - Services'!Q$27</f>
        <v>N/A</v>
      </c>
      <c r="U23" s="17" t="str">
        <f>'Price Catalogue - Services'!R$27</f>
        <v>The amount of provisioned storage, "silver" tier, per GB.</v>
      </c>
      <c r="V23" s="17">
        <f>'Price Catalogue - Services'!S$27</f>
        <v>1</v>
      </c>
      <c r="W2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" s="42">
        <f>PriceModelTable[[#This Row],[Service Fees]]+PriceModelTable[[#This Row],[Effort Bands]]</f>
        <v>0</v>
      </c>
      <c r="Z23" s="1"/>
      <c r="AA23" s="20"/>
      <c r="AB23" s="4"/>
    </row>
    <row r="24" spans="1:28" ht="11.25" customHeight="1" x14ac:dyDescent="0.25">
      <c r="A24" s="51" t="str">
        <f>'Volume Driver - NO EDIT'!$K$1</f>
        <v>2019</v>
      </c>
      <c r="B24" s="51">
        <f>'Volume Driver - NO EDIT'!$K$63</f>
        <v>3</v>
      </c>
      <c r="C24" s="51">
        <f>'Volume Driver - NO EDIT'!K$26</f>
        <v>0</v>
      </c>
      <c r="D24" s="17" t="str">
        <f>'Price Catalogue - Services'!A$31</f>
        <v>lic-lnx</v>
      </c>
      <c r="E24" s="17" t="str">
        <f>'Price Catalogue - Services'!B$31</f>
        <v>6.1.1.5</v>
      </c>
      <c r="F24" s="17">
        <f>'Price Catalogue - Services'!C$31</f>
        <v>0</v>
      </c>
      <c r="G24" s="17" t="str">
        <f>'Price Catalogue - Services'!D$31</f>
        <v>Managed datacentre</v>
      </c>
      <c r="H24" s="17" t="str">
        <f>'Price Catalogue - Services'!E$31</f>
        <v>Managed OS</v>
      </c>
      <c r="I24" s="17" t="str">
        <f>'Price Catalogue - Services'!F$31</f>
        <v>OS license, Linux</v>
      </c>
      <c r="J24" s="17" t="str">
        <f>'Price Catalogue - Services'!G$31</f>
        <v>VM</v>
      </c>
      <c r="K24" s="17" t="str">
        <f>'Price Catalogue - Services'!H$31</f>
        <v>Monthly service fee</v>
      </c>
      <c r="L24" s="17" t="str">
        <f>'Price Catalogue - Services'!I$31</f>
        <v>24/7</v>
      </c>
      <c r="M24" s="17" t="str">
        <f>'Price Catalogue - Services'!J$31</f>
        <v>private</v>
      </c>
      <c r="N24" s="17">
        <f>'Price Catalogue - Services'!K$31</f>
        <v>0</v>
      </c>
      <c r="O24" s="5">
        <f>'Price Catalogue - Services'!L$31</f>
        <v>0</v>
      </c>
      <c r="P24" s="5">
        <f>'Price Catalogue - Services'!M$31</f>
        <v>31.5</v>
      </c>
      <c r="Q24" s="5">
        <f>'Price Catalogue - Services'!N$31</f>
        <v>0</v>
      </c>
      <c r="R24" s="38">
        <f>'Price Catalogue - Services'!O$31</f>
        <v>0</v>
      </c>
      <c r="S24" s="17" t="str">
        <f>'Price Catalogue - Services'!P$31</f>
        <v>N/A</v>
      </c>
      <c r="T24" s="5" t="str">
        <f>'Price Catalogue - Services'!Q$31</f>
        <v>N/A</v>
      </c>
      <c r="U24" s="17" t="str">
        <f>'Price Catalogue - Services'!R$31</f>
        <v>The license for one instance of RHEL for a powered on VM.</v>
      </c>
      <c r="V24" s="17">
        <f>'Price Catalogue - Services'!S$31</f>
        <v>1</v>
      </c>
      <c r="W2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" s="42">
        <f>PriceModelTable[[#This Row],[Service Fees]]+PriceModelTable[[#This Row],[Effort Bands]]</f>
        <v>0</v>
      </c>
      <c r="Z24" s="1"/>
      <c r="AA24" s="2"/>
      <c r="AB24" s="4"/>
    </row>
    <row r="25" spans="1:28" ht="11.25" customHeight="1" x14ac:dyDescent="0.25">
      <c r="A25" s="51" t="str">
        <f>'Volume Driver - NO EDIT'!$K$1</f>
        <v>2019</v>
      </c>
      <c r="B25" s="51">
        <f>'Volume Driver - NO EDIT'!$K$63</f>
        <v>3</v>
      </c>
      <c r="C25" s="51">
        <f>'Volume Driver - NO EDIT'!K$27</f>
        <v>0</v>
      </c>
      <c r="D25" s="17" t="str">
        <f>'Price Catalogue - Services'!A$32</f>
        <v>lic-win</v>
      </c>
      <c r="E25" s="17" t="str">
        <f>'Price Catalogue - Services'!B$32</f>
        <v>6.1.1.5</v>
      </c>
      <c r="F25" s="17">
        <f>'Price Catalogue - Services'!C$32</f>
        <v>0</v>
      </c>
      <c r="G25" s="17" t="str">
        <f>'Price Catalogue - Services'!D$32</f>
        <v>Managed datacentre</v>
      </c>
      <c r="H25" s="17" t="str">
        <f>'Price Catalogue - Services'!E$32</f>
        <v>Managed OS</v>
      </c>
      <c r="I25" s="17" t="str">
        <f>'Price Catalogue - Services'!F$32</f>
        <v>OS license, Windows</v>
      </c>
      <c r="J25" s="17" t="str">
        <f>'Price Catalogue - Services'!G$32</f>
        <v>VM</v>
      </c>
      <c r="K25" s="17" t="str">
        <f>'Price Catalogue - Services'!H$32</f>
        <v>Monthly service fee</v>
      </c>
      <c r="L25" s="17" t="str">
        <f>'Price Catalogue - Services'!I$32</f>
        <v>24/7</v>
      </c>
      <c r="M25" s="17" t="str">
        <f>'Price Catalogue - Services'!J$32</f>
        <v>private</v>
      </c>
      <c r="N25" s="17">
        <f>'Price Catalogue - Services'!K$32</f>
        <v>0</v>
      </c>
      <c r="O25" s="5">
        <f>'Price Catalogue - Services'!L$32</f>
        <v>0</v>
      </c>
      <c r="P25" s="5">
        <f>'Price Catalogue - Services'!M$32</f>
        <v>31.5</v>
      </c>
      <c r="Q25" s="5">
        <f>'Price Catalogue - Services'!N$32</f>
        <v>0</v>
      </c>
      <c r="R25" s="38">
        <f>'Price Catalogue - Services'!O$32</f>
        <v>0</v>
      </c>
      <c r="S25" s="17" t="str">
        <f>'Price Catalogue - Services'!P$32</f>
        <v>N/A</v>
      </c>
      <c r="T25" s="5" t="str">
        <f>'Price Catalogue - Services'!Q$32</f>
        <v>N/A</v>
      </c>
      <c r="U25" s="17" t="str">
        <f>'Price Catalogue - Services'!R$32</f>
        <v>The license for one instance of Window Server for a powered on VM.</v>
      </c>
      <c r="V25" s="17">
        <f>'Price Catalogue - Services'!S$32</f>
        <v>1</v>
      </c>
      <c r="W2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" s="42">
        <f>PriceModelTable[[#This Row],[Service Fees]]+PriceModelTable[[#This Row],[Effort Bands]]</f>
        <v>0</v>
      </c>
      <c r="Z25" s="1"/>
      <c r="AA25" s="20"/>
      <c r="AB25" s="4"/>
    </row>
    <row r="26" spans="1:28" ht="11.25" customHeight="1" x14ac:dyDescent="0.25">
      <c r="A26" s="51" t="str">
        <f>'Volume Driver - NO EDIT'!$K$1</f>
        <v>2019</v>
      </c>
      <c r="B26" s="51">
        <f>'Volume Driver - NO EDIT'!$K$63</f>
        <v>3</v>
      </c>
      <c r="C26" s="51">
        <f>'Volume Driver - NO EDIT'!K$24</f>
        <v>1</v>
      </c>
      <c r="D26" s="17" t="str">
        <f>'Price Catalogue - Services'!A$29</f>
        <v>os-lnx</v>
      </c>
      <c r="E26" s="17" t="str">
        <f>'Price Catalogue - Services'!B$29</f>
        <v>6.1.1.5</v>
      </c>
      <c r="F26" s="17">
        <f>'Price Catalogue - Services'!C$29</f>
        <v>0</v>
      </c>
      <c r="G26" s="17" t="str">
        <f>'Price Catalogue - Services'!D$29</f>
        <v>Managed datacentre</v>
      </c>
      <c r="H26" s="17" t="str">
        <f>'Price Catalogue - Services'!E$29</f>
        <v>Managed OS</v>
      </c>
      <c r="I26" s="17" t="str">
        <f>'Price Catalogue - Services'!F$29</f>
        <v>Managed OS, Linux</v>
      </c>
      <c r="J26" s="17" t="str">
        <f>'Price Catalogue - Services'!G$29</f>
        <v>managed datacentre</v>
      </c>
      <c r="K26" s="17" t="str">
        <f>'Price Catalogue - Services'!H$29</f>
        <v>Monthly service fee</v>
      </c>
      <c r="L26" s="17" t="str">
        <f>'Price Catalogue - Services'!I$29</f>
        <v>24/7</v>
      </c>
      <c r="M26" s="17" t="str">
        <f>'Price Catalogue - Services'!J$29</f>
        <v>private</v>
      </c>
      <c r="N26" s="17" t="str">
        <f>'Price Catalogue - Services'!K$29</f>
        <v>N/A</v>
      </c>
      <c r="O26" s="5">
        <f>'Price Catalogue - Services'!L$29</f>
        <v>0</v>
      </c>
      <c r="P26" s="5">
        <f>'Price Catalogue - Services'!M$29</f>
        <v>11250</v>
      </c>
      <c r="Q26" s="5">
        <f>'Price Catalogue - Services'!N$29</f>
        <v>0</v>
      </c>
      <c r="R26" s="38">
        <f>'Price Catalogue - Services'!O$29</f>
        <v>0</v>
      </c>
      <c r="S26" s="17" t="str">
        <f>'Price Catalogue - Services'!P$29</f>
        <v>E3</v>
      </c>
      <c r="T26" s="5">
        <f>'Price Catalogue - Services'!Q$29</f>
        <v>0</v>
      </c>
      <c r="U26" s="17" t="str">
        <f>'Price Catalogue - Services'!R$29</f>
        <v>The fee for for managing all Linux OSes. Changes are billable via the Effor Band.</v>
      </c>
      <c r="V26" s="17">
        <f>'Price Catalogue - Services'!S$29</f>
        <v>1</v>
      </c>
      <c r="W2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" s="21">
        <f>PriceModelTable[[#This Row],[Service Fees]]+PriceModelTable[[#This Row],[Effort Bands]]</f>
        <v>0</v>
      </c>
      <c r="Z26" s="1"/>
      <c r="AA26" s="20"/>
      <c r="AB26" s="4"/>
    </row>
    <row r="27" spans="1:28" ht="11.25" customHeight="1" x14ac:dyDescent="0.25">
      <c r="A27" s="51" t="str">
        <f>'Volume Driver - NO EDIT'!$K$1</f>
        <v>2019</v>
      </c>
      <c r="B27" s="51">
        <f>'Volume Driver - NO EDIT'!$K$63</f>
        <v>3</v>
      </c>
      <c r="C27" s="51">
        <f>'Volume Driver - NO EDIT'!K$25</f>
        <v>1</v>
      </c>
      <c r="D27" s="17" t="str">
        <f>'Price Catalogue - Services'!A$30</f>
        <v>os-win</v>
      </c>
      <c r="E27" s="17" t="str">
        <f>'Price Catalogue - Services'!B$30</f>
        <v>6.1.1.5</v>
      </c>
      <c r="F27" s="17">
        <f>'Price Catalogue - Services'!C$30</f>
        <v>0</v>
      </c>
      <c r="G27" s="17" t="str">
        <f>'Price Catalogue - Services'!D$30</f>
        <v>Managed datacentre</v>
      </c>
      <c r="H27" s="17" t="str">
        <f>'Price Catalogue - Services'!E$30</f>
        <v>Managed OS</v>
      </c>
      <c r="I27" s="17" t="str">
        <f>'Price Catalogue - Services'!F$30</f>
        <v>Managed OS, Windows</v>
      </c>
      <c r="J27" s="17" t="str">
        <f>'Price Catalogue - Services'!G$30</f>
        <v>managed datacentre</v>
      </c>
      <c r="K27" s="17" t="str">
        <f>'Price Catalogue - Services'!H$30</f>
        <v>Monthly service fee</v>
      </c>
      <c r="L27" s="17" t="str">
        <f>'Price Catalogue - Services'!I$30</f>
        <v>24/7</v>
      </c>
      <c r="M27" s="17" t="str">
        <f>'Price Catalogue - Services'!J$30</f>
        <v>private</v>
      </c>
      <c r="N27" s="17" t="str">
        <f>'Price Catalogue - Services'!K$30</f>
        <v>N/A</v>
      </c>
      <c r="O27" s="5">
        <f>'Price Catalogue - Services'!L$30</f>
        <v>0</v>
      </c>
      <c r="P27" s="5">
        <f>'Price Catalogue - Services'!M$30</f>
        <v>5400</v>
      </c>
      <c r="Q27" s="5">
        <f>'Price Catalogue - Services'!N$30</f>
        <v>0</v>
      </c>
      <c r="R27" s="38">
        <f>'Price Catalogue - Services'!O$30</f>
        <v>0</v>
      </c>
      <c r="S27" s="17" t="str">
        <f>'Price Catalogue - Services'!P$30</f>
        <v>E3</v>
      </c>
      <c r="T27" s="5">
        <f>'Price Catalogue - Services'!Q$30</f>
        <v>0</v>
      </c>
      <c r="U27" s="17" t="str">
        <f>'Price Catalogue - Services'!R$30</f>
        <v>The fee for for managing all Windows OSes. Changes are billable via the Effor Band.</v>
      </c>
      <c r="V27" s="17">
        <f>'Price Catalogue - Services'!S$30</f>
        <v>1</v>
      </c>
      <c r="W2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" s="21">
        <f>PriceModelTable[[#This Row],[Service Fees]]+PriceModelTable[[#This Row],[Effort Bands]]</f>
        <v>0</v>
      </c>
      <c r="Z27" s="1"/>
      <c r="AA27" s="20"/>
      <c r="AB27" s="4"/>
    </row>
    <row r="28" spans="1:28" ht="11.25" customHeight="1" x14ac:dyDescent="0.25">
      <c r="A28" s="51" t="str">
        <f>'Volume Driver - NO EDIT'!$K$1</f>
        <v>2019</v>
      </c>
      <c r="B28" s="51">
        <f>'Volume Driver - NO EDIT'!$K$63</f>
        <v>3</v>
      </c>
      <c r="C28" s="51">
        <f>'Volume Driver - NO EDIT'!K$28</f>
        <v>4</v>
      </c>
      <c r="D28" s="17" t="str">
        <f>'Price Catalogue - Services'!A$33</f>
        <v>inet-p</v>
      </c>
      <c r="E28" s="17" t="str">
        <f>'Price Catalogue - Services'!B$33</f>
        <v>6.1.1.7</v>
      </c>
      <c r="F28" s="17">
        <f>'Price Catalogue - Services'!C$33</f>
        <v>0</v>
      </c>
      <c r="G28" s="17" t="str">
        <f>'Price Catalogue - Services'!D$33</f>
        <v>Managed datacentre</v>
      </c>
      <c r="H28" s="17" t="str">
        <f>'Price Catalogue - Services'!E$33</f>
        <v>Internet access</v>
      </c>
      <c r="I28" s="17" t="str">
        <f>'Price Catalogue - Services'!F$33</f>
        <v>Internet access, datacentre</v>
      </c>
      <c r="J28" s="17" t="str">
        <f>'Price Catalogue - Services'!G$33</f>
        <v>100 Mbit/s</v>
      </c>
      <c r="K28" s="17" t="str">
        <f>'Price Catalogue - Services'!H$33</f>
        <v>Monthly service fee</v>
      </c>
      <c r="L28" s="17" t="str">
        <f>'Price Catalogue - Services'!I$33</f>
        <v>24/7</v>
      </c>
      <c r="M28" s="17" t="str">
        <f>'Price Catalogue - Services'!J$33</f>
        <v>private</v>
      </c>
      <c r="N28" s="17" t="str">
        <f>'Price Catalogue - Services'!K$33</f>
        <v>N/A</v>
      </c>
      <c r="O28" s="5">
        <f>'Price Catalogue - Services'!L$33</f>
        <v>0</v>
      </c>
      <c r="P28" s="5">
        <f>'Price Catalogue - Services'!M$33</f>
        <v>734.39</v>
      </c>
      <c r="Q28" s="5">
        <f>'Price Catalogue - Services'!N$33</f>
        <v>0</v>
      </c>
      <c r="R28" s="38">
        <f>'Price Catalogue - Services'!O$33</f>
        <v>0</v>
      </c>
      <c r="S28" s="17" t="str">
        <f>'Price Catalogue - Services'!P$33</f>
        <v>N/A</v>
      </c>
      <c r="T28" s="5" t="str">
        <f>'Price Catalogue - Services'!Q$33</f>
        <v>N/A</v>
      </c>
      <c r="U28" s="17" t="str">
        <f>'Price Catalogue - Services'!R$33</f>
        <v>Highly available Internet access supporting ECHA's PI IP and ASN.</v>
      </c>
      <c r="V28" s="17">
        <f>'Price Catalogue - Services'!S$33</f>
        <v>1</v>
      </c>
      <c r="W2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" s="21">
        <f>PriceModelTable[[#This Row],[Service Fees]]+PriceModelTable[[#This Row],[Effort Bands]]</f>
        <v>0</v>
      </c>
      <c r="Z28" s="1"/>
      <c r="AA28" s="20"/>
      <c r="AB28" s="4"/>
    </row>
    <row r="29" spans="1:28" ht="11.25" customHeight="1" x14ac:dyDescent="0.25">
      <c r="A29" s="51" t="str">
        <f>'Volume Driver - NO EDIT'!$K$1</f>
        <v>2019</v>
      </c>
      <c r="B29" s="51">
        <f>'Volume Driver - NO EDIT'!$K$63</f>
        <v>3</v>
      </c>
      <c r="C29" s="51">
        <f>'Volume Driver - NO EDIT'!K$29</f>
        <v>0</v>
      </c>
      <c r="D29" s="17" t="str">
        <f>'Price Catalogue - Services'!A$34</f>
        <v>inet-tc</v>
      </c>
      <c r="E29" s="17" t="str">
        <f>'Price Catalogue - Services'!B$34</f>
        <v>6.1.1.7</v>
      </c>
      <c r="F29" s="17">
        <f>'Price Catalogue - Services'!C$34</f>
        <v>0</v>
      </c>
      <c r="G29" s="17" t="str">
        <f>'Price Catalogue - Services'!D$34</f>
        <v>Managed datacentre</v>
      </c>
      <c r="H29" s="17" t="str">
        <f>'Price Catalogue - Services'!E$34</f>
        <v>Internet access</v>
      </c>
      <c r="I29" s="17" t="str">
        <f>'Price Catalogue - Services'!F$34</f>
        <v>Internet access, datacentre</v>
      </c>
      <c r="J29" s="17" t="str">
        <f>'Price Catalogue - Services'!G$34</f>
        <v>100 Mbit/s</v>
      </c>
      <c r="K29" s="17" t="str">
        <f>'Price Catalogue - Services'!H$34</f>
        <v>Monthly service fee</v>
      </c>
      <c r="L29" s="17" t="str">
        <f>'Price Catalogue - Services'!I$34</f>
        <v>24/7</v>
      </c>
      <c r="M29" s="17" t="str">
        <f>'Price Catalogue - Services'!J$34</f>
        <v>trusted community</v>
      </c>
      <c r="N29" s="17" t="str">
        <f>'Price Catalogue - Services'!K$34</f>
        <v>N/A</v>
      </c>
      <c r="O29" s="5">
        <f>'Price Catalogue - Services'!L$34</f>
        <v>0</v>
      </c>
      <c r="P29" s="5">
        <f>'Price Catalogue - Services'!M$34</f>
        <v>367.2</v>
      </c>
      <c r="Q29" s="5">
        <f>'Price Catalogue - Services'!N$34</f>
        <v>0</v>
      </c>
      <c r="R29" s="38">
        <f>'Price Catalogue - Services'!O$34</f>
        <v>0</v>
      </c>
      <c r="S29" s="17" t="str">
        <f>'Price Catalogue - Services'!P$34</f>
        <v>N/A</v>
      </c>
      <c r="T29" s="5" t="str">
        <f>'Price Catalogue - Services'!Q$34</f>
        <v>N/A</v>
      </c>
      <c r="U29" s="17" t="str">
        <f>'Price Catalogue - Services'!R$34</f>
        <v>Highly available Internet access supporting ECHA's PI IP and ASN.</v>
      </c>
      <c r="V29" s="17">
        <f>'Price Catalogue - Services'!S$34</f>
        <v>1</v>
      </c>
      <c r="W2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" s="21">
        <f>PriceModelTable[[#This Row],[Service Fees]]+PriceModelTable[[#This Row],[Effort Bands]]</f>
        <v>0</v>
      </c>
      <c r="Z29" s="1"/>
      <c r="AA29" s="20"/>
      <c r="AB29" s="4"/>
    </row>
    <row r="30" spans="1:28" ht="11.25" customHeight="1" x14ac:dyDescent="0.25">
      <c r="A30" s="51" t="str">
        <f>'Volume Driver - NO EDIT'!$K$1</f>
        <v>2019</v>
      </c>
      <c r="B30" s="51">
        <f>'Volume Driver - NO EDIT'!$K$63</f>
        <v>3</v>
      </c>
      <c r="C30" s="51">
        <f>'Volume Driver - NO EDIT'!K$31</f>
        <v>4</v>
      </c>
      <c r="D30" s="17" t="str">
        <f>'Price Catalogue - Services'!A$36</f>
        <v>ipsec-p</v>
      </c>
      <c r="E30" s="17" t="str">
        <f>'Price Catalogue - Services'!B$36</f>
        <v>6.1.1.8</v>
      </c>
      <c r="F30" s="17">
        <f>'Price Catalogue - Services'!C$36</f>
        <v>0</v>
      </c>
      <c r="G30" s="17" t="str">
        <f>'Price Catalogue - Services'!D$36</f>
        <v>Managed datacentre</v>
      </c>
      <c r="H30" s="17" t="str">
        <f>'Price Catalogue - Services'!E$36</f>
        <v>Remote access</v>
      </c>
      <c r="I30" s="17" t="str">
        <f>'Price Catalogue - Services'!F$36</f>
        <v>IPSec tunnel</v>
      </c>
      <c r="J30" s="17" t="str">
        <f>'Price Catalogue - Services'!G$36</f>
        <v>10 tunnels</v>
      </c>
      <c r="K30" s="17" t="str">
        <f>'Price Catalogue - Services'!H$36</f>
        <v>Monthly service fee</v>
      </c>
      <c r="L30" s="17" t="str">
        <f>'Price Catalogue - Services'!I$36</f>
        <v>24/7</v>
      </c>
      <c r="M30" s="17" t="str">
        <f>'Price Catalogue - Services'!J$36</f>
        <v>private</v>
      </c>
      <c r="N30" s="17" t="str">
        <f>'Price Catalogue - Services'!K$36</f>
        <v>N/A</v>
      </c>
      <c r="O30" s="5">
        <f>'Price Catalogue - Services'!L$36</f>
        <v>0</v>
      </c>
      <c r="P30" s="5">
        <f>'Price Catalogue - Services'!M$36</f>
        <v>399.09</v>
      </c>
      <c r="Q30" s="5">
        <f>'Price Catalogue - Services'!N$36</f>
        <v>0</v>
      </c>
      <c r="R30" s="38">
        <f>'Price Catalogue - Services'!O$36</f>
        <v>0</v>
      </c>
      <c r="S30" s="17" t="str">
        <f>'Price Catalogue - Services'!P$36</f>
        <v>E1</v>
      </c>
      <c r="T30" s="5">
        <f>'Price Catalogue - Services'!Q$36</f>
        <v>0</v>
      </c>
      <c r="U30" s="17" t="str">
        <f>'Price Catalogue - Services'!R$36</f>
        <v>IPSec tunnels to ECHA partners, per 10 tunnels. Changes charged separately via Effort Band.</v>
      </c>
      <c r="V30" s="17">
        <f>'Price Catalogue - Services'!S$36</f>
        <v>1</v>
      </c>
      <c r="W3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" s="21">
        <f>PriceModelTable[[#This Row],[Service Fees]]+PriceModelTable[[#This Row],[Effort Bands]]</f>
        <v>0</v>
      </c>
      <c r="Z30" s="1"/>
      <c r="AA30" s="20"/>
      <c r="AB30" s="4"/>
    </row>
    <row r="31" spans="1:28" ht="11.25" customHeight="1" x14ac:dyDescent="0.25">
      <c r="A31" s="51" t="str">
        <f>'Volume Driver - NO EDIT'!$K$1</f>
        <v>2019</v>
      </c>
      <c r="B31" s="51">
        <f>'Volume Driver - NO EDIT'!$K$63</f>
        <v>3</v>
      </c>
      <c r="C31" s="51">
        <f>'Volume Driver - NO EDIT'!K$30</f>
        <v>1</v>
      </c>
      <c r="D31" s="17" t="str">
        <f>'Price Catalogue - Services'!A$35</f>
        <v>pulse-p</v>
      </c>
      <c r="E31" s="17" t="str">
        <f>'Price Catalogue - Services'!B$35</f>
        <v>6.1.1.8</v>
      </c>
      <c r="F31" s="17">
        <f>'Price Catalogue - Services'!C$35</f>
        <v>0</v>
      </c>
      <c r="G31" s="17" t="str">
        <f>'Price Catalogue - Services'!D$35</f>
        <v>Managed datacentre</v>
      </c>
      <c r="H31" s="17" t="str">
        <f>'Price Catalogue - Services'!E$35</f>
        <v>Remote access</v>
      </c>
      <c r="I31" s="17" t="str">
        <f>'Price Catalogue - Services'!F$35</f>
        <v>Pulse SA &amp; RSA auth.</v>
      </c>
      <c r="J31" s="17" t="str">
        <f>'Price Catalogue - Services'!G$35</f>
        <v>managed datacentre</v>
      </c>
      <c r="K31" s="17" t="str">
        <f>'Price Catalogue - Services'!H$35</f>
        <v>Monthly service fee</v>
      </c>
      <c r="L31" s="17" t="str">
        <f>'Price Catalogue - Services'!I$35</f>
        <v>24/7</v>
      </c>
      <c r="M31" s="17" t="str">
        <f>'Price Catalogue - Services'!J$35</f>
        <v>private</v>
      </c>
      <c r="N31" s="17" t="str">
        <f>'Price Catalogue - Services'!K$35</f>
        <v>N/A</v>
      </c>
      <c r="O31" s="5">
        <f>'Price Catalogue - Services'!L$35</f>
        <v>0</v>
      </c>
      <c r="P31" s="5">
        <f>'Price Catalogue - Services'!M$35</f>
        <v>1800</v>
      </c>
      <c r="Q31" s="5">
        <f>'Price Catalogue - Services'!N$35</f>
        <v>0</v>
      </c>
      <c r="R31" s="38">
        <f>'Price Catalogue - Services'!O$35</f>
        <v>0</v>
      </c>
      <c r="S31" s="17" t="str">
        <f>'Price Catalogue - Services'!P$35</f>
        <v>E5</v>
      </c>
      <c r="T31" s="5">
        <f>'Price Catalogue - Services'!Q$35</f>
        <v>0</v>
      </c>
      <c r="U31" s="17" t="str">
        <f>'Price Catalogue - Services'!R$35</f>
        <v>Pulse Secure Access and RSA authentication with ECHA owned tokens, for entire managed datacentre. Changes charged separately via Effort Band.</v>
      </c>
      <c r="V31" s="17">
        <f>'Price Catalogue - Services'!S$35</f>
        <v>1</v>
      </c>
      <c r="W3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" s="21">
        <f>PriceModelTable[[#This Row],[Service Fees]]+PriceModelTable[[#This Row],[Effort Bands]]</f>
        <v>0</v>
      </c>
      <c r="Z31" s="1"/>
      <c r="AA31" s="20"/>
      <c r="AB31" s="4"/>
    </row>
    <row r="32" spans="1:28" ht="11.25" customHeight="1" x14ac:dyDescent="0.25">
      <c r="A32" s="51" t="str">
        <f>'Volume Driver - NO EDIT'!$K$1</f>
        <v>2019</v>
      </c>
      <c r="B32" s="51">
        <f>'Volume Driver - NO EDIT'!$K$63</f>
        <v>3</v>
      </c>
      <c r="C32" s="51">
        <f>'Volume Driver - NO EDIT'!K$32</f>
        <v>0</v>
      </c>
      <c r="D32" s="17" t="str">
        <f>'Price Catalogue - Services'!A$37</f>
        <v>ipsec-tc</v>
      </c>
      <c r="E32" s="17" t="str">
        <f>'Price Catalogue - Services'!B$37</f>
        <v>6.1.1.8</v>
      </c>
      <c r="F32" s="17">
        <f>'Price Catalogue - Services'!C$37</f>
        <v>0</v>
      </c>
      <c r="G32" s="17" t="str">
        <f>'Price Catalogue - Services'!D$37</f>
        <v>Managed datacentre</v>
      </c>
      <c r="H32" s="17" t="str">
        <f>'Price Catalogue - Services'!E$37</f>
        <v>Remote access</v>
      </c>
      <c r="I32" s="17" t="str">
        <f>'Price Catalogue - Services'!F$37</f>
        <v>IPSec tunnel</v>
      </c>
      <c r="J32" s="17" t="str">
        <f>'Price Catalogue - Services'!G$37</f>
        <v>10 tunnels</v>
      </c>
      <c r="K32" s="17" t="str">
        <f>'Price Catalogue - Services'!H$37</f>
        <v>Monthly service fee</v>
      </c>
      <c r="L32" s="17" t="str">
        <f>'Price Catalogue - Services'!I$37</f>
        <v>24/7</v>
      </c>
      <c r="M32" s="17" t="str">
        <f>'Price Catalogue - Services'!J$37</f>
        <v>trusted community</v>
      </c>
      <c r="N32" s="17" t="str">
        <f>'Price Catalogue - Services'!K$37</f>
        <v>N/A</v>
      </c>
      <c r="O32" s="5">
        <f>'Price Catalogue - Services'!L$37</f>
        <v>0</v>
      </c>
      <c r="P32" s="5">
        <f>'Price Catalogue - Services'!M$37</f>
        <v>399.09</v>
      </c>
      <c r="Q32" s="5">
        <f>'Price Catalogue - Services'!N$37</f>
        <v>0</v>
      </c>
      <c r="R32" s="38">
        <f>'Price Catalogue - Services'!O$37</f>
        <v>0</v>
      </c>
      <c r="S32" s="17" t="str">
        <f>'Price Catalogue - Services'!P$37</f>
        <v>E1</v>
      </c>
      <c r="T32" s="5">
        <f>'Price Catalogue - Services'!Q$37</f>
        <v>0</v>
      </c>
      <c r="U32" s="17" t="str">
        <f>'Price Catalogue - Services'!R$37</f>
        <v>IPSec tunnels to ECHA partners, per 10 tunnels. Changes charged separately via Effort Band.</v>
      </c>
      <c r="V32" s="17">
        <f>'Price Catalogue - Services'!S$37</f>
        <v>1</v>
      </c>
      <c r="W3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" s="21">
        <f>PriceModelTable[[#This Row],[Service Fees]]+PriceModelTable[[#This Row],[Effort Bands]]</f>
        <v>0</v>
      </c>
      <c r="Z32" s="1"/>
      <c r="AA32" s="20"/>
      <c r="AB32" s="4"/>
    </row>
    <row r="33" spans="1:28" ht="11.25" customHeight="1" x14ac:dyDescent="0.25">
      <c r="A33" s="51" t="str">
        <f>'Volume Driver - NO EDIT'!$K$1</f>
        <v>2019</v>
      </c>
      <c r="B33" s="51">
        <f>'Volume Driver - NO EDIT'!$K$63</f>
        <v>3</v>
      </c>
      <c r="C33" s="51">
        <f>'Volume Driver - NO EDIT'!K$34</f>
        <v>144</v>
      </c>
      <c r="D33" s="17" t="str">
        <f>'Price Catalogue - Services'!A$39</f>
        <v>energy</v>
      </c>
      <c r="E33" s="17" t="str">
        <f>'Price Catalogue - Services'!B$39</f>
        <v>6.1.1.9</v>
      </c>
      <c r="F33" s="17">
        <f>'Price Catalogue - Services'!C$39</f>
        <v>0</v>
      </c>
      <c r="G33" s="17" t="str">
        <f>'Price Catalogue - Services'!D$39</f>
        <v>Managed datacentre</v>
      </c>
      <c r="H33" s="17" t="str">
        <f>'Price Catalogue - Services'!E$39</f>
        <v>Datacentre hosting of ECHA owned hardware</v>
      </c>
      <c r="I33" s="17" t="str">
        <f>'Price Catalogue - Services'!F$39</f>
        <v>Energy</v>
      </c>
      <c r="J33" s="17" t="str">
        <f>'Price Catalogue - Services'!G$39</f>
        <v>kW/h consumed</v>
      </c>
      <c r="K33" s="17" t="str">
        <f>'Price Catalogue - Services'!H$39</f>
        <v>Monthly service fee</v>
      </c>
      <c r="L33" s="17" t="str">
        <f>'Price Catalogue - Services'!I$39</f>
        <v>24/7</v>
      </c>
      <c r="M33" s="17" t="str">
        <f>'Price Catalogue - Services'!J$39</f>
        <v>any</v>
      </c>
      <c r="N33" s="17" t="str">
        <f>'Price Catalogue - Services'!K$39</f>
        <v>N/A</v>
      </c>
      <c r="O33" s="5">
        <f>'Price Catalogue - Services'!L$39</f>
        <v>0</v>
      </c>
      <c r="P33" s="5" t="str">
        <f>'Price Catalogue - Services'!M$39</f>
        <v>N/A</v>
      </c>
      <c r="Q33" s="5">
        <f>'Price Catalogue - Services'!N$39</f>
        <v>0</v>
      </c>
      <c r="R33" s="38">
        <f>'Price Catalogue - Services'!O$39</f>
        <v>0</v>
      </c>
      <c r="S33" s="17" t="str">
        <f>'Price Catalogue - Services'!P$39</f>
        <v>N/A</v>
      </c>
      <c r="T33" s="5" t="str">
        <f>'Price Catalogue - Services'!Q$39</f>
        <v>N/A</v>
      </c>
      <c r="U33" s="17" t="str">
        <f>'Price Catalogue - Services'!R$39</f>
        <v>Power consumed for powered on hosted ECHA owned equipment.</v>
      </c>
      <c r="V33" s="17">
        <f>'Price Catalogue - Services'!S$39</f>
        <v>1</v>
      </c>
      <c r="W3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" s="21">
        <f>PriceModelTable[[#This Row],[Service Fees]]+PriceModelTable[[#This Row],[Effort Bands]]</f>
        <v>0</v>
      </c>
      <c r="Z33" s="1"/>
      <c r="AA33" s="20"/>
      <c r="AB33" s="4"/>
    </row>
    <row r="34" spans="1:28" ht="11.25" customHeight="1" x14ac:dyDescent="0.25">
      <c r="A34" s="51" t="str">
        <f>'Volume Driver - NO EDIT'!$K$1</f>
        <v>2019</v>
      </c>
      <c r="B34" s="51">
        <f>'Volume Driver - NO EDIT'!$K$63</f>
        <v>3</v>
      </c>
      <c r="C34" s="51">
        <f>'Volume Driver - NO EDIT'!K$33</f>
        <v>42</v>
      </c>
      <c r="D34" s="17" t="str">
        <f>'Price Catalogue - Services'!A$38</f>
        <v>rackspace</v>
      </c>
      <c r="E34" s="17" t="str">
        <f>'Price Catalogue - Services'!B$38</f>
        <v>6.1.1.9</v>
      </c>
      <c r="F34" s="17">
        <f>'Price Catalogue - Services'!C$38</f>
        <v>0</v>
      </c>
      <c r="G34" s="17" t="str">
        <f>'Price Catalogue - Services'!D$38</f>
        <v>Managed datacentre</v>
      </c>
      <c r="H34" s="17" t="str">
        <f>'Price Catalogue - Services'!E$38</f>
        <v>Datacentre hosting of ECHA owned hardware</v>
      </c>
      <c r="I34" s="17" t="str">
        <f>'Price Catalogue - Services'!F$38</f>
        <v>Rackspace</v>
      </c>
      <c r="J34" s="17" t="str">
        <f>'Price Catalogue - Services'!G$38</f>
        <v>Rack unit</v>
      </c>
      <c r="K34" s="17" t="str">
        <f>'Price Catalogue - Services'!H$38</f>
        <v>Monthly service fee</v>
      </c>
      <c r="L34" s="17" t="str">
        <f>'Price Catalogue - Services'!I$38</f>
        <v>24/7</v>
      </c>
      <c r="M34" s="17" t="str">
        <f>'Price Catalogue - Services'!J$38</f>
        <v>any</v>
      </c>
      <c r="N34" s="17" t="str">
        <f>'Price Catalogue - Services'!K$38</f>
        <v>N/A</v>
      </c>
      <c r="O34" s="5">
        <f>'Price Catalogue - Services'!L$38</f>
        <v>0</v>
      </c>
      <c r="P34" s="5">
        <f>'Price Catalogue - Services'!M$38</f>
        <v>25.61</v>
      </c>
      <c r="Q34" s="5">
        <f>'Price Catalogue - Services'!N$38</f>
        <v>0</v>
      </c>
      <c r="R34" s="38">
        <f>'Price Catalogue - Services'!O$38</f>
        <v>0</v>
      </c>
      <c r="S34" s="17" t="str">
        <f>'Price Catalogue - Services'!P$38</f>
        <v>N/A</v>
      </c>
      <c r="T34" s="5" t="str">
        <f>'Price Catalogue - Services'!Q$38</f>
        <v>N/A</v>
      </c>
      <c r="U34" s="17" t="str">
        <f>'Price Catalogue - Services'!R$38</f>
        <v>One rack unit hosted for ECHA owned equipment in the DC.</v>
      </c>
      <c r="V34" s="17">
        <f>'Price Catalogue - Services'!S$38</f>
        <v>1</v>
      </c>
      <c r="W3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" s="21">
        <f>PriceModelTable[[#This Row],[Service Fees]]+PriceModelTable[[#This Row],[Effort Bands]]</f>
        <v>0</v>
      </c>
      <c r="Z34" s="1"/>
      <c r="AA34" s="20"/>
      <c r="AB34" s="4"/>
    </row>
    <row r="35" spans="1:28" ht="11.25" customHeight="1" x14ac:dyDescent="0.25">
      <c r="A35" s="51" t="str">
        <f>'Volume Driver - NO EDIT'!$K$1</f>
        <v>2019</v>
      </c>
      <c r="B35" s="51">
        <f>'Volume Driver - NO EDIT'!$K$63</f>
        <v>3</v>
      </c>
      <c r="C35" s="51">
        <f>'Volume Driver - NO EDIT'!K$35</f>
        <v>1</v>
      </c>
      <c r="D35" s="17" t="str">
        <f>'Price Catalogue - Services'!A$40</f>
        <v>lan</v>
      </c>
      <c r="E35" s="17" t="str">
        <f>'Price Catalogue - Services'!B$40</f>
        <v>6.1.2.1</v>
      </c>
      <c r="F35" s="17">
        <f>'Price Catalogue - Services'!C$40</f>
        <v>0</v>
      </c>
      <c r="G35" s="17" t="str">
        <f>'Price Catalogue - Services'!D$40</f>
        <v>Managed ECHA LAN and WAN</v>
      </c>
      <c r="H35" s="17" t="str">
        <f>'Price Catalogue - Services'!E$40</f>
        <v>Managed ECHA LAN</v>
      </c>
      <c r="I35" s="17" t="str">
        <f>'Price Catalogue - Services'!F$40</f>
        <v>LAN management</v>
      </c>
      <c r="J35" s="17" t="str">
        <f>'Price Catalogue - Services'!G$40</f>
        <v>LAN environment</v>
      </c>
      <c r="K35" s="17" t="str">
        <f>'Price Catalogue - Services'!H$40</f>
        <v>Monthly service fee</v>
      </c>
      <c r="L35" s="17" t="str">
        <f>'Price Catalogue - Services'!I$40</f>
        <v>24/7</v>
      </c>
      <c r="M35" s="17" t="str">
        <f>'Price Catalogue - Services'!J$40</f>
        <v>private</v>
      </c>
      <c r="N35" s="17" t="str">
        <f>'Price Catalogue - Services'!K$40</f>
        <v>N/A</v>
      </c>
      <c r="O35" s="5">
        <f>'Price Catalogue - Services'!L$40</f>
        <v>0</v>
      </c>
      <c r="P35" s="5">
        <f>'Price Catalogue - Services'!M$40</f>
        <v>5500.8</v>
      </c>
      <c r="Q35" s="5">
        <f>'Price Catalogue - Services'!N$40</f>
        <v>0</v>
      </c>
      <c r="R35" s="38">
        <f>'Price Catalogue - Services'!O$40</f>
        <v>0</v>
      </c>
      <c r="S35" s="17" t="str">
        <f>'Price Catalogue - Services'!P$40</f>
        <v>E3</v>
      </c>
      <c r="T35" s="5">
        <f>'Price Catalogue - Services'!Q$40</f>
        <v>0</v>
      </c>
      <c r="U35" s="17" t="str">
        <f>'Price Catalogue - Services'!R$40</f>
        <v>Management of ECHA owned LAN  equipment at ECHA premises.  On-site presence may be required. Changes charged separately via Effort Band.</v>
      </c>
      <c r="V35" s="17">
        <f>'Price Catalogue - Services'!S$40</f>
        <v>1</v>
      </c>
      <c r="W3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" s="21">
        <f>PriceModelTable[[#This Row],[Service Fees]]+PriceModelTable[[#This Row],[Effort Bands]]</f>
        <v>0</v>
      </c>
      <c r="Z35" s="1"/>
      <c r="AA35" s="20"/>
      <c r="AB35" s="4"/>
    </row>
    <row r="36" spans="1:28" ht="11.25" customHeight="1" x14ac:dyDescent="0.25">
      <c r="A36" s="51" t="str">
        <f>'Volume Driver - NO EDIT'!$K$1</f>
        <v>2019</v>
      </c>
      <c r="B36" s="51">
        <f>'Volume Driver - NO EDIT'!$K$63</f>
        <v>3</v>
      </c>
      <c r="C36" s="51">
        <f>'Volume Driver - NO EDIT'!K$37</f>
        <v>0</v>
      </c>
      <c r="D36" s="17" t="str">
        <f>'Price Catalogue - Services'!A$42</f>
        <v>inet-cl-p</v>
      </c>
      <c r="E36" s="17" t="str">
        <f>'Price Catalogue - Services'!B$42</f>
        <v>6.1.2.2</v>
      </c>
      <c r="F36" s="17">
        <f>'Price Catalogue - Services'!C$42</f>
        <v>2</v>
      </c>
      <c r="G36" s="17" t="str">
        <f>'Price Catalogue - Services'!D$42</f>
        <v>Managed ECHA LAN and WAN</v>
      </c>
      <c r="H36" s="17" t="str">
        <f>'Price Catalogue - Services'!E$42</f>
        <v>Managed ECHA WAN</v>
      </c>
      <c r="I36" s="17" t="str">
        <f>'Price Catalogue - Services'!F$42</f>
        <v>Internet, client</v>
      </c>
      <c r="J36" s="17" t="str">
        <f>'Price Catalogue - Services'!G$42</f>
        <v>100 Mb/s bandwidth</v>
      </c>
      <c r="K36" s="17" t="str">
        <f>'Price Catalogue - Services'!H$42</f>
        <v>Monthly service fee</v>
      </c>
      <c r="L36" s="17" t="str">
        <f>'Price Catalogue - Services'!I$42</f>
        <v>24/7</v>
      </c>
      <c r="M36" s="17" t="str">
        <f>'Price Catalogue - Services'!J$42</f>
        <v>private</v>
      </c>
      <c r="N36" s="17" t="str">
        <f>'Price Catalogue - Services'!K$42</f>
        <v>N/A</v>
      </c>
      <c r="O36" s="5">
        <f>'Price Catalogue - Services'!L$42</f>
        <v>0</v>
      </c>
      <c r="P36" s="5">
        <f>'Price Catalogue - Services'!M$42</f>
        <v>734.39</v>
      </c>
      <c r="Q36" s="5">
        <f>'Price Catalogue - Services'!N$42</f>
        <v>0</v>
      </c>
      <c r="R36" s="38">
        <f>'Price Catalogue - Services'!O$42</f>
        <v>0</v>
      </c>
      <c r="S36" s="17" t="str">
        <f>'Price Catalogue - Services'!P$42</f>
        <v>N/A</v>
      </c>
      <c r="T36" s="5" t="str">
        <f>'Price Catalogue - Services'!Q$42</f>
        <v>N/A</v>
      </c>
      <c r="U36" s="17" t="str">
        <f>'Price Catalogue - Services'!R$42</f>
        <v>Highly available Internet access for ECHA clients. No double charging if same as for Datacentre.</v>
      </c>
      <c r="V36" s="17">
        <f>'Price Catalogue - Services'!S$42</f>
        <v>1</v>
      </c>
      <c r="W3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" s="21">
        <f>PriceModelTable[[#This Row],[Service Fees]]+PriceModelTable[[#This Row],[Effort Bands]]</f>
        <v>0</v>
      </c>
      <c r="Z36" s="1"/>
      <c r="AA36" s="20"/>
      <c r="AB36" s="4"/>
    </row>
    <row r="37" spans="1:28" ht="11.25" customHeight="1" x14ac:dyDescent="0.25">
      <c r="A37" s="51" t="str">
        <f>'Volume Driver - NO EDIT'!$K$1</f>
        <v>2019</v>
      </c>
      <c r="B37" s="51">
        <f>'Volume Driver - NO EDIT'!$K$63</f>
        <v>3</v>
      </c>
      <c r="C37" s="51">
        <f>'Volume Driver - NO EDIT'!K$36</f>
        <v>1</v>
      </c>
      <c r="D37" s="17" t="str">
        <f>'Price Catalogue - Services'!A$41</f>
        <v>wan-p</v>
      </c>
      <c r="E37" s="17" t="str">
        <f>'Price Catalogue - Services'!B$41</f>
        <v>6.1.2.2</v>
      </c>
      <c r="F37" s="17">
        <f>'Price Catalogue - Services'!C$41</f>
        <v>1</v>
      </c>
      <c r="G37" s="17" t="str">
        <f>'Price Catalogue - Services'!D$41</f>
        <v>Managed ECHA LAN and WAN</v>
      </c>
      <c r="H37" s="17" t="str">
        <f>'Price Catalogue - Services'!E$41</f>
        <v>Managed ECHA WAN</v>
      </c>
      <c r="I37" s="17" t="str">
        <f>'Price Catalogue - Services'!F$41</f>
        <v>WAN connectivity</v>
      </c>
      <c r="J37" s="17" t="str">
        <f>'Price Catalogue - Services'!G$41</f>
        <v>Gb/s bandwidth</v>
      </c>
      <c r="K37" s="17" t="str">
        <f>'Price Catalogue - Services'!H$41</f>
        <v>Monthly service fee</v>
      </c>
      <c r="L37" s="17" t="str">
        <f>'Price Catalogue - Services'!I$41</f>
        <v>24/7</v>
      </c>
      <c r="M37" s="17" t="str">
        <f>'Price Catalogue - Services'!J$41</f>
        <v>private</v>
      </c>
      <c r="N37" s="17" t="str">
        <f>'Price Catalogue - Services'!K$41</f>
        <v>N/A</v>
      </c>
      <c r="O37" s="5">
        <f>'Price Catalogue - Services'!L$41</f>
        <v>0</v>
      </c>
      <c r="P37" s="5">
        <f>'Price Catalogue - Services'!M$41</f>
        <v>1003.77</v>
      </c>
      <c r="Q37" s="5">
        <f>'Price Catalogue - Services'!N$41</f>
        <v>0</v>
      </c>
      <c r="R37" s="38">
        <f>'Price Catalogue - Services'!O$41</f>
        <v>0</v>
      </c>
      <c r="S37" s="17" t="str">
        <f>'Price Catalogue - Services'!P$41</f>
        <v>N/A</v>
      </c>
      <c r="T37" s="5" t="str">
        <f>'Price Catalogue - Services'!Q$41</f>
        <v>N/A</v>
      </c>
      <c r="U37" s="17" t="str">
        <f>'Price Catalogue - Services'!R$41</f>
        <v>Highly available WAN connections between ECHA and Contractor datacentres.</v>
      </c>
      <c r="V37" s="17">
        <f>'Price Catalogue - Services'!S$41</f>
        <v>1</v>
      </c>
      <c r="W3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" s="21">
        <f>PriceModelTable[[#This Row],[Service Fees]]+PriceModelTable[[#This Row],[Effort Bands]]</f>
        <v>0</v>
      </c>
      <c r="Z37" s="1"/>
      <c r="AA37" s="20"/>
      <c r="AB37" s="4"/>
    </row>
    <row r="38" spans="1:28" ht="11.25" customHeight="1" x14ac:dyDescent="0.25">
      <c r="A38" s="51" t="str">
        <f>'Volume Driver - NO EDIT'!$K$1</f>
        <v>2019</v>
      </c>
      <c r="B38" s="51">
        <f>'Volume Driver - NO EDIT'!$K$63</f>
        <v>3</v>
      </c>
      <c r="C38" s="51">
        <f>'Volume Driver - NO EDIT'!K$39</f>
        <v>0</v>
      </c>
      <c r="D38" s="17" t="str">
        <f>'Price Catalogue - Services'!A$44</f>
        <v>inet-cl-tc</v>
      </c>
      <c r="E38" s="17" t="str">
        <f>'Price Catalogue - Services'!B$44</f>
        <v>6.1.2.2</v>
      </c>
      <c r="F38" s="17">
        <f>'Price Catalogue - Services'!C$44</f>
        <v>2</v>
      </c>
      <c r="G38" s="17" t="str">
        <f>'Price Catalogue - Services'!D$44</f>
        <v>Managed ECHA LAN and WAN</v>
      </c>
      <c r="H38" s="17" t="str">
        <f>'Price Catalogue - Services'!E$44</f>
        <v>Managed ECHA WAN</v>
      </c>
      <c r="I38" s="17" t="str">
        <f>'Price Catalogue - Services'!F$44</f>
        <v>Internet, client</v>
      </c>
      <c r="J38" s="17" t="str">
        <f>'Price Catalogue - Services'!G$44</f>
        <v>100 Mb/s bandwidth</v>
      </c>
      <c r="K38" s="17" t="str">
        <f>'Price Catalogue - Services'!H$44</f>
        <v>Monthly service fee</v>
      </c>
      <c r="L38" s="17" t="str">
        <f>'Price Catalogue - Services'!I$44</f>
        <v>24/7</v>
      </c>
      <c r="M38" s="17" t="str">
        <f>'Price Catalogue - Services'!J$44</f>
        <v>shared</v>
      </c>
      <c r="N38" s="17" t="str">
        <f>'Price Catalogue - Services'!K$44</f>
        <v>N/A</v>
      </c>
      <c r="O38" s="5">
        <f>'Price Catalogue - Services'!L$44</f>
        <v>0</v>
      </c>
      <c r="P38" s="5">
        <f>'Price Catalogue - Services'!M$44</f>
        <v>367.2</v>
      </c>
      <c r="Q38" s="5">
        <f>'Price Catalogue - Services'!N$44</f>
        <v>0</v>
      </c>
      <c r="R38" s="38">
        <f>'Price Catalogue - Services'!O$44</f>
        <v>0</v>
      </c>
      <c r="S38" s="17" t="str">
        <f>'Price Catalogue - Services'!P$44</f>
        <v>N/A</v>
      </c>
      <c r="T38" s="5" t="str">
        <f>'Price Catalogue - Services'!Q$44</f>
        <v>N/A</v>
      </c>
      <c r="U38" s="17" t="str">
        <f>'Price Catalogue - Services'!R$44</f>
        <v>Highly available Internet access for ECHA clients. No double charging if same as for Datacentre.</v>
      </c>
      <c r="V38" s="17">
        <f>'Price Catalogue - Services'!S$44</f>
        <v>1</v>
      </c>
      <c r="W3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" s="21">
        <f>PriceModelTable[[#This Row],[Service Fees]]+PriceModelTable[[#This Row],[Effort Bands]]</f>
        <v>0</v>
      </c>
      <c r="Z38" s="1"/>
      <c r="AA38" s="20"/>
      <c r="AB38" s="4"/>
    </row>
    <row r="39" spans="1:28" ht="11.25" customHeight="1" x14ac:dyDescent="0.25">
      <c r="A39" s="51" t="str">
        <f>'Volume Driver - NO EDIT'!$K$1</f>
        <v>2019</v>
      </c>
      <c r="B39" s="51">
        <f>'Volume Driver - NO EDIT'!$K$63</f>
        <v>3</v>
      </c>
      <c r="C39" s="51">
        <f>'Volume Driver - NO EDIT'!K$38</f>
        <v>0</v>
      </c>
      <c r="D39" s="17" t="str">
        <f>'Price Catalogue - Services'!A$43</f>
        <v>wan-tc</v>
      </c>
      <c r="E39" s="17" t="str">
        <f>'Price Catalogue - Services'!B$43</f>
        <v>6.1.2.2</v>
      </c>
      <c r="F39" s="17">
        <f>'Price Catalogue - Services'!C$43</f>
        <v>1</v>
      </c>
      <c r="G39" s="17" t="str">
        <f>'Price Catalogue - Services'!D$43</f>
        <v>Managed ECHA LAN and WAN</v>
      </c>
      <c r="H39" s="17" t="str">
        <f>'Price Catalogue - Services'!E$43</f>
        <v>Managed ECHA WAN</v>
      </c>
      <c r="I39" s="17" t="str">
        <f>'Price Catalogue - Services'!F$43</f>
        <v>WAN connectivity</v>
      </c>
      <c r="J39" s="17" t="str">
        <f>'Price Catalogue - Services'!G$43</f>
        <v>Gb/s bandwidth</v>
      </c>
      <c r="K39" s="17" t="str">
        <f>'Price Catalogue - Services'!H$43</f>
        <v>Monthly service fee</v>
      </c>
      <c r="L39" s="17" t="str">
        <f>'Price Catalogue - Services'!I$43</f>
        <v>24/7</v>
      </c>
      <c r="M39" s="17" t="str">
        <f>'Price Catalogue - Services'!J$43</f>
        <v>shared</v>
      </c>
      <c r="N39" s="17" t="str">
        <f>'Price Catalogue - Services'!K$43</f>
        <v>N/A</v>
      </c>
      <c r="O39" s="5">
        <f>'Price Catalogue - Services'!L$43</f>
        <v>0</v>
      </c>
      <c r="P39" s="5">
        <f>'Price Catalogue - Services'!M$43</f>
        <v>1003.77</v>
      </c>
      <c r="Q39" s="5">
        <f>'Price Catalogue - Services'!N$43</f>
        <v>0</v>
      </c>
      <c r="R39" s="38">
        <f>'Price Catalogue - Services'!O$43</f>
        <v>0</v>
      </c>
      <c r="S39" s="17" t="str">
        <f>'Price Catalogue - Services'!P$43</f>
        <v>N/A</v>
      </c>
      <c r="T39" s="5" t="str">
        <f>'Price Catalogue - Services'!Q$43</f>
        <v>N/A</v>
      </c>
      <c r="U39" s="17" t="str">
        <f>'Price Catalogue - Services'!R$43</f>
        <v>Highly available WAN connections between ECHA and Contractor datacentres.</v>
      </c>
      <c r="V39" s="17">
        <f>'Price Catalogue - Services'!S$43</f>
        <v>1</v>
      </c>
      <c r="W3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" s="21">
        <f>PriceModelTable[[#This Row],[Service Fees]]+PriceModelTable[[#This Row],[Effort Bands]]</f>
        <v>0</v>
      </c>
      <c r="Z39" s="1"/>
      <c r="AA39" s="20"/>
      <c r="AB39" s="4"/>
    </row>
    <row r="40" spans="1:28" ht="11.25" customHeight="1" x14ac:dyDescent="0.25">
      <c r="A40" s="51" t="str">
        <f>'Volume Driver - NO EDIT'!$K$1</f>
        <v>2019</v>
      </c>
      <c r="B40" s="51">
        <f>'Volume Driver - NO EDIT'!$K$63</f>
        <v>3</v>
      </c>
      <c r="C40" s="51">
        <f>'Volume Driver - NO EDIT'!K$40</f>
        <v>1</v>
      </c>
      <c r="D40" s="17" t="str">
        <f>'Price Catalogue - Services'!A$45</f>
        <v>email-p</v>
      </c>
      <c r="E40" s="17" t="str">
        <f>'Price Catalogue - Services'!B$45</f>
        <v>6.1.3.1</v>
      </c>
      <c r="F40" s="17">
        <f>'Price Catalogue - Services'!C$45</f>
        <v>0</v>
      </c>
      <c r="G40" s="17" t="str">
        <f>'Price Catalogue - Services'!D$45</f>
        <v>Office automation</v>
      </c>
      <c r="H40" s="17" t="str">
        <f>'Price Catalogue - Services'!E$45</f>
        <v>Email and calendaring service</v>
      </c>
      <c r="I40" s="17" t="str">
        <f>'Price Catalogue - Services'!F$45</f>
        <v>Managed service</v>
      </c>
      <c r="J40" s="17" t="str">
        <f>'Price Catalogue - Services'!G$45</f>
        <v>managed datacentre</v>
      </c>
      <c r="K40" s="17" t="str">
        <f>'Price Catalogue - Services'!H$45</f>
        <v>Monthly service fee</v>
      </c>
      <c r="L40" s="17" t="str">
        <f>'Price Catalogue - Services'!I$45</f>
        <v>24/7</v>
      </c>
      <c r="M40" s="17" t="str">
        <f>'Price Catalogue - Services'!J$45</f>
        <v>private</v>
      </c>
      <c r="N40" s="17" t="str">
        <f>'Price Catalogue - Services'!K$45</f>
        <v>N/A</v>
      </c>
      <c r="O40" s="5">
        <f>'Price Catalogue - Services'!L$45</f>
        <v>0</v>
      </c>
      <c r="P40" s="5">
        <f>'Price Catalogue - Services'!M$45</f>
        <v>3600</v>
      </c>
      <c r="Q40" s="5">
        <f>'Price Catalogue - Services'!N$45</f>
        <v>0</v>
      </c>
      <c r="R40" s="38">
        <f>'Price Catalogue - Services'!O$45</f>
        <v>0</v>
      </c>
      <c r="S40" s="17" t="str">
        <f>'Price Catalogue - Services'!P$45</f>
        <v>E3</v>
      </c>
      <c r="T40" s="5">
        <f>'Price Catalogue - Services'!Q$45</f>
        <v>0</v>
      </c>
      <c r="U40" s="17" t="str">
        <f>'Price Catalogue - Services'!R$45</f>
        <v>Management of ECHA email and calendaring environment. Changes charged separately via Effort Band.</v>
      </c>
      <c r="V40" s="17">
        <f>'Price Catalogue - Services'!S$45</f>
        <v>1</v>
      </c>
      <c r="W4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" s="21">
        <f>PriceModelTable[[#This Row],[Service Fees]]+PriceModelTable[[#This Row],[Effort Bands]]</f>
        <v>0</v>
      </c>
      <c r="Z40" s="1"/>
      <c r="AA40" s="20"/>
      <c r="AB40" s="4"/>
    </row>
    <row r="41" spans="1:28" ht="11.25" customHeight="1" x14ac:dyDescent="0.25">
      <c r="A41" s="51" t="str">
        <f>'Volume Driver - NO EDIT'!$K$1</f>
        <v>2019</v>
      </c>
      <c r="B41" s="51">
        <f>'Volume Driver - NO EDIT'!$K$63</f>
        <v>3</v>
      </c>
      <c r="C41" s="51">
        <f>'Volume Driver - NO EDIT'!K$41</f>
        <v>0</v>
      </c>
      <c r="D41" s="17" t="str">
        <f>'Price Catalogue - Services'!A$46</f>
        <v>email-tc</v>
      </c>
      <c r="E41" s="17" t="str">
        <f>'Price Catalogue - Services'!B$46</f>
        <v>6.1.3.1</v>
      </c>
      <c r="F41" s="17">
        <f>'Price Catalogue - Services'!C$46</f>
        <v>0</v>
      </c>
      <c r="G41" s="17" t="str">
        <f>'Price Catalogue - Services'!D$46</f>
        <v>Office automation</v>
      </c>
      <c r="H41" s="17" t="str">
        <f>'Price Catalogue - Services'!E$46</f>
        <v>Email and calendaring service</v>
      </c>
      <c r="I41" s="17" t="str">
        <f>'Price Catalogue - Services'!F$46</f>
        <v>Managed service</v>
      </c>
      <c r="J41" s="17" t="str">
        <f>'Price Catalogue - Services'!G$46</f>
        <v>managed datacentre</v>
      </c>
      <c r="K41" s="17" t="str">
        <f>'Price Catalogue - Services'!H$46</f>
        <v>Monthly service fee</v>
      </c>
      <c r="L41" s="17" t="str">
        <f>'Price Catalogue - Services'!I$46</f>
        <v>24/7</v>
      </c>
      <c r="M41" s="17" t="str">
        <f>'Price Catalogue - Services'!J$46</f>
        <v>trusted community</v>
      </c>
      <c r="N41" s="17" t="str">
        <f>'Price Catalogue - Services'!K$46</f>
        <v>N/A</v>
      </c>
      <c r="O41" s="5">
        <f>'Price Catalogue - Services'!L$46</f>
        <v>0</v>
      </c>
      <c r="P41" s="5">
        <f>'Price Catalogue - Services'!M$46</f>
        <v>3600</v>
      </c>
      <c r="Q41" s="5">
        <f>'Price Catalogue - Services'!N$46</f>
        <v>0</v>
      </c>
      <c r="R41" s="38">
        <f>'Price Catalogue - Services'!O$46</f>
        <v>0</v>
      </c>
      <c r="S41" s="17" t="str">
        <f>'Price Catalogue - Services'!P$46</f>
        <v>E3</v>
      </c>
      <c r="T41" s="5">
        <f>'Price Catalogue - Services'!Q$46</f>
        <v>0</v>
      </c>
      <c r="U41" s="17" t="str">
        <f>'Price Catalogue - Services'!R$46</f>
        <v>Management of ECHA email and calendaring environment. Changes charged separately via Effort Band.</v>
      </c>
      <c r="V41" s="17">
        <f>'Price Catalogue - Services'!S$46</f>
        <v>1</v>
      </c>
      <c r="W4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" s="21">
        <f>PriceModelTable[[#This Row],[Service Fees]]+PriceModelTable[[#This Row],[Effort Bands]]</f>
        <v>0</v>
      </c>
      <c r="Z41" s="1"/>
      <c r="AA41" s="20"/>
      <c r="AB41" s="4"/>
    </row>
    <row r="42" spans="1:28" ht="11.25" customHeight="1" x14ac:dyDescent="0.25">
      <c r="A42" s="51" t="str">
        <f>'Volume Driver - NO EDIT'!$K$1</f>
        <v>2019</v>
      </c>
      <c r="B42" s="51">
        <f>'Volume Driver - NO EDIT'!$K$63</f>
        <v>3</v>
      </c>
      <c r="C42" s="51">
        <f>'Volume Driver - NO EDIT'!K$42</f>
        <v>1</v>
      </c>
      <c r="D42" s="17" t="str">
        <f>'Price Catalogue - Services'!A$47</f>
        <v>windows-p</v>
      </c>
      <c r="E42" s="17" t="str">
        <f>'Price Catalogue - Services'!B$47</f>
        <v>6.1.3.2</v>
      </c>
      <c r="F42" s="17">
        <f>'Price Catalogue - Services'!C$47</f>
        <v>0</v>
      </c>
      <c r="G42" s="17" t="str">
        <f>'Price Catalogue - Services'!D$47</f>
        <v>Office automation</v>
      </c>
      <c r="H42" s="17" t="str">
        <f>'Price Catalogue - Services'!E$47</f>
        <v>Windows services</v>
      </c>
      <c r="I42" s="17" t="str">
        <f>'Price Catalogue - Services'!F$47</f>
        <v>Managed service</v>
      </c>
      <c r="J42" s="17" t="str">
        <f>'Price Catalogue - Services'!G$47</f>
        <v>managed datacentre</v>
      </c>
      <c r="K42" s="17" t="str">
        <f>'Price Catalogue - Services'!H$47</f>
        <v>Monthly service fee</v>
      </c>
      <c r="L42" s="17" t="str">
        <f>'Price Catalogue - Services'!I$47</f>
        <v>24/7</v>
      </c>
      <c r="M42" s="17" t="str">
        <f>'Price Catalogue - Services'!J$47</f>
        <v>private</v>
      </c>
      <c r="N42" s="17" t="str">
        <f>'Price Catalogue - Services'!K$47</f>
        <v>N/A</v>
      </c>
      <c r="O42" s="5">
        <f>'Price Catalogue - Services'!L$47</f>
        <v>0</v>
      </c>
      <c r="P42" s="5">
        <f>'Price Catalogue - Services'!M$47</f>
        <v>2880</v>
      </c>
      <c r="Q42" s="5">
        <f>'Price Catalogue - Services'!N$47</f>
        <v>0</v>
      </c>
      <c r="R42" s="38">
        <f>'Price Catalogue - Services'!O$47</f>
        <v>0</v>
      </c>
      <c r="S42" s="17" t="str">
        <f>'Price Catalogue - Services'!P$47</f>
        <v>E5</v>
      </c>
      <c r="T42" s="5">
        <f>'Price Catalogue - Services'!Q$47</f>
        <v>0</v>
      </c>
      <c r="U42" s="17" t="str">
        <f>'Price Catalogue - Services'!R$47</f>
        <v>Management of ECHA Windows services. Changes charged separately via Effort Band.</v>
      </c>
      <c r="V42" s="17">
        <f>'Price Catalogue - Services'!S$47</f>
        <v>1</v>
      </c>
      <c r="W4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" s="21">
        <f>PriceModelTable[[#This Row],[Service Fees]]+PriceModelTable[[#This Row],[Effort Bands]]</f>
        <v>0</v>
      </c>
      <c r="Z42" s="1"/>
      <c r="AA42" s="20"/>
      <c r="AB42" s="4"/>
    </row>
    <row r="43" spans="1:28" ht="11.25" customHeight="1" x14ac:dyDescent="0.25">
      <c r="A43" s="51" t="str">
        <f>'Volume Driver - NO EDIT'!$K$1</f>
        <v>2019</v>
      </c>
      <c r="B43" s="51">
        <f>'Volume Driver - NO EDIT'!$K$63</f>
        <v>3</v>
      </c>
      <c r="C43" s="51">
        <f>'Volume Driver - NO EDIT'!K$43</f>
        <v>0</v>
      </c>
      <c r="D43" s="17" t="str">
        <f>'Price Catalogue - Services'!A$48</f>
        <v>windows-tc</v>
      </c>
      <c r="E43" s="17" t="str">
        <f>'Price Catalogue - Services'!B$48</f>
        <v>6.1.3.2</v>
      </c>
      <c r="F43" s="17">
        <f>'Price Catalogue - Services'!C$48</f>
        <v>0</v>
      </c>
      <c r="G43" s="17" t="str">
        <f>'Price Catalogue - Services'!D$48</f>
        <v>Office automation</v>
      </c>
      <c r="H43" s="17" t="str">
        <f>'Price Catalogue - Services'!E$48</f>
        <v>Windows services</v>
      </c>
      <c r="I43" s="17" t="str">
        <f>'Price Catalogue - Services'!F$48</f>
        <v>Managed service</v>
      </c>
      <c r="J43" s="17" t="str">
        <f>'Price Catalogue - Services'!G$48</f>
        <v>managed datacentre</v>
      </c>
      <c r="K43" s="17" t="str">
        <f>'Price Catalogue - Services'!H$48</f>
        <v>Monthly service fee</v>
      </c>
      <c r="L43" s="17" t="str">
        <f>'Price Catalogue - Services'!I$48</f>
        <v>24/7</v>
      </c>
      <c r="M43" s="17" t="str">
        <f>'Price Catalogue - Services'!J$48</f>
        <v>trusted community</v>
      </c>
      <c r="N43" s="17" t="str">
        <f>'Price Catalogue - Services'!K$48</f>
        <v>N/A</v>
      </c>
      <c r="O43" s="5">
        <f>'Price Catalogue - Services'!L$48</f>
        <v>0</v>
      </c>
      <c r="P43" s="5">
        <f>'Price Catalogue - Services'!M$48</f>
        <v>2880</v>
      </c>
      <c r="Q43" s="5">
        <f>'Price Catalogue - Services'!N$48</f>
        <v>0</v>
      </c>
      <c r="R43" s="38">
        <f>'Price Catalogue - Services'!O$48</f>
        <v>0</v>
      </c>
      <c r="S43" s="17" t="str">
        <f>'Price Catalogue - Services'!P$48</f>
        <v>E5</v>
      </c>
      <c r="T43" s="5">
        <f>'Price Catalogue - Services'!Q$48</f>
        <v>0</v>
      </c>
      <c r="U43" s="17" t="str">
        <f>'Price Catalogue - Services'!R$48</f>
        <v>Management of ECHA Windows services. Changes charged separately via Effort Band.</v>
      </c>
      <c r="V43" s="17">
        <f>'Price Catalogue - Services'!S$48</f>
        <v>1</v>
      </c>
      <c r="W4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" s="21">
        <f>PriceModelTable[[#This Row],[Service Fees]]+PriceModelTable[[#This Row],[Effort Bands]]</f>
        <v>0</v>
      </c>
      <c r="Z43" s="1"/>
      <c r="AA43" s="20"/>
      <c r="AB43" s="4"/>
    </row>
    <row r="44" spans="1:28" ht="11.25" customHeight="1" x14ac:dyDescent="0.25">
      <c r="A44" s="51" t="str">
        <f>'Volume Driver - NO EDIT'!$K$1</f>
        <v>2019</v>
      </c>
      <c r="B44" s="51">
        <f>'Volume Driver - NO EDIT'!$K$63</f>
        <v>3</v>
      </c>
      <c r="C44" s="51">
        <f>'Volume Driver - NO EDIT'!K$44</f>
        <v>135000</v>
      </c>
      <c r="D44" s="17" t="str">
        <f>'Price Catalogue - Services'!A$49</f>
        <v>backup-p</v>
      </c>
      <c r="E44" s="17" t="str">
        <f>'Price Catalogue - Services'!B$49</f>
        <v>6.1.4</v>
      </c>
      <c r="F44" s="17">
        <f>'Price Catalogue - Services'!C$49</f>
        <v>0</v>
      </c>
      <c r="G44" s="17" t="str">
        <f>'Price Catalogue - Services'!D$49</f>
        <v>Backup and restore</v>
      </c>
      <c r="H44" s="17" t="str">
        <f>'Price Catalogue - Services'!E$49</f>
        <v>Backup and restore</v>
      </c>
      <c r="I44" s="17" t="str">
        <f>'Price Catalogue - Services'!F$49</f>
        <v>Retained backup</v>
      </c>
      <c r="J44" s="17" t="str">
        <f>'Price Catalogue - Services'!G$49</f>
        <v>GB</v>
      </c>
      <c r="K44" s="17" t="str">
        <f>'Price Catalogue - Services'!H$49</f>
        <v>Monthly service fee</v>
      </c>
      <c r="L44" s="17" t="str">
        <f>'Price Catalogue - Services'!I$49</f>
        <v>24/7</v>
      </c>
      <c r="M44" s="17" t="str">
        <f>'Price Catalogue - Services'!J$49</f>
        <v>private</v>
      </c>
      <c r="N44" s="17">
        <f>'Price Catalogue - Services'!K$49</f>
        <v>0</v>
      </c>
      <c r="O44" s="5">
        <f>'Price Catalogue - Services'!L$49</f>
        <v>0</v>
      </c>
      <c r="P44" s="5">
        <f>'Price Catalogue - Services'!M$49</f>
        <v>0.12</v>
      </c>
      <c r="Q44" s="5">
        <f>'Price Catalogue - Services'!N$49</f>
        <v>0</v>
      </c>
      <c r="R44" s="38">
        <f>'Price Catalogue - Services'!O$49</f>
        <v>0</v>
      </c>
      <c r="S44" s="17" t="str">
        <f>'Price Catalogue - Services'!P$49</f>
        <v>E1</v>
      </c>
      <c r="T44" s="5">
        <f>'Price Catalogue - Services'!Q$49</f>
        <v>0</v>
      </c>
      <c r="U44" s="17" t="str">
        <f>'Price Catalogue - Services'!R$49</f>
        <v>Backup and restore services for all ECHA IT services, per retained GB. Restore according to Effort Band.</v>
      </c>
      <c r="V44" s="17">
        <f>'Price Catalogue - Services'!S$49</f>
        <v>1</v>
      </c>
      <c r="W4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" s="21">
        <f>PriceModelTable[[#This Row],[Service Fees]]+PriceModelTable[[#This Row],[Effort Bands]]</f>
        <v>0</v>
      </c>
      <c r="Z44" s="1"/>
      <c r="AA44" s="20"/>
      <c r="AB44" s="4"/>
    </row>
    <row r="45" spans="1:28" ht="11.25" customHeight="1" x14ac:dyDescent="0.25">
      <c r="A45" s="51" t="str">
        <f>'Volume Driver - NO EDIT'!$K$1</f>
        <v>2019</v>
      </c>
      <c r="B45" s="51">
        <f>'Volume Driver - NO EDIT'!$K$63</f>
        <v>3</v>
      </c>
      <c r="C45" s="51">
        <f>'Volume Driver - NO EDIT'!K$45</f>
        <v>0</v>
      </c>
      <c r="D45" s="17" t="str">
        <f>'Price Catalogue - Services'!A$50</f>
        <v>backup-tc</v>
      </c>
      <c r="E45" s="17" t="str">
        <f>'Price Catalogue - Services'!B$50</f>
        <v>6.1.4</v>
      </c>
      <c r="F45" s="17">
        <f>'Price Catalogue - Services'!C$50</f>
        <v>0</v>
      </c>
      <c r="G45" s="17" t="str">
        <f>'Price Catalogue - Services'!D$50</f>
        <v>Backup and restore</v>
      </c>
      <c r="H45" s="17" t="str">
        <f>'Price Catalogue - Services'!E$50</f>
        <v>Backup and restore</v>
      </c>
      <c r="I45" s="17" t="str">
        <f>'Price Catalogue - Services'!F$50</f>
        <v>Retained backup</v>
      </c>
      <c r="J45" s="17" t="str">
        <f>'Price Catalogue - Services'!G$50</f>
        <v>GB</v>
      </c>
      <c r="K45" s="17" t="str">
        <f>'Price Catalogue - Services'!H$50</f>
        <v>Monthly service fee</v>
      </c>
      <c r="L45" s="17" t="str">
        <f>'Price Catalogue - Services'!I$50</f>
        <v>24/7</v>
      </c>
      <c r="M45" s="17" t="str">
        <f>'Price Catalogue - Services'!J$50</f>
        <v>trusted community</v>
      </c>
      <c r="N45" s="17" t="str">
        <f>'Price Catalogue - Services'!K$50</f>
        <v>N/A</v>
      </c>
      <c r="O45" s="5">
        <f>'Price Catalogue - Services'!L$50</f>
        <v>0</v>
      </c>
      <c r="P45" s="5">
        <f>'Price Catalogue - Services'!M$50</f>
        <v>0.06</v>
      </c>
      <c r="Q45" s="5">
        <f>'Price Catalogue - Services'!N$50</f>
        <v>0</v>
      </c>
      <c r="R45" s="38">
        <f>'Price Catalogue - Services'!O$50</f>
        <v>0</v>
      </c>
      <c r="S45" s="17" t="str">
        <f>'Price Catalogue - Services'!P$50</f>
        <v>E1</v>
      </c>
      <c r="T45" s="5">
        <f>'Price Catalogue - Services'!Q$50</f>
        <v>0</v>
      </c>
      <c r="U45" s="17" t="str">
        <f>'Price Catalogue - Services'!R$50</f>
        <v>Backup and restore services for all ECHA IT services, per retained GB. Restore according to Effort Band.</v>
      </c>
      <c r="V45" s="17">
        <f>'Price Catalogue - Services'!S$50</f>
        <v>1</v>
      </c>
      <c r="W4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" s="21">
        <f>PriceModelTable[[#This Row],[Service Fees]]+PriceModelTable[[#This Row],[Effort Bands]]</f>
        <v>0</v>
      </c>
      <c r="Z45" s="1"/>
      <c r="AA45" s="20"/>
      <c r="AB45" s="4"/>
    </row>
    <row r="46" spans="1:28" ht="11.25" customHeight="1" x14ac:dyDescent="0.25">
      <c r="A46" s="51" t="str">
        <f>'Volume Driver - NO EDIT'!$K$1</f>
        <v>2019</v>
      </c>
      <c r="B46" s="51">
        <f>'Volume Driver - NO EDIT'!$K$63</f>
        <v>3</v>
      </c>
      <c r="C46" s="51">
        <f>'Volume Driver - NO EDIT'!K$46</f>
        <v>1</v>
      </c>
      <c r="D46" s="17" t="str">
        <f>'Price Catalogue - Services'!A$51</f>
        <v>off-backup</v>
      </c>
      <c r="E46" s="17" t="str">
        <f>'Price Catalogue - Services'!B$51</f>
        <v>6.1.4.2</v>
      </c>
      <c r="F46" s="17">
        <f>'Price Catalogue - Services'!C$51</f>
        <v>0</v>
      </c>
      <c r="G46" s="17" t="str">
        <f>'Price Catalogue - Services'!D$51</f>
        <v>Backup and restore</v>
      </c>
      <c r="H46" s="17" t="str">
        <f>'Price Catalogue - Services'!E$51</f>
        <v>Offline backups</v>
      </c>
      <c r="I46" s="17" t="str">
        <f>'Price Catalogue - Services'!F$51</f>
        <v>Retained backup</v>
      </c>
      <c r="J46" s="17" t="str">
        <f>'Price Catalogue - Services'!G$51</f>
        <v>GB</v>
      </c>
      <c r="K46" s="17" t="str">
        <f>'Price Catalogue - Services'!H$51</f>
        <v>Monthly service fee</v>
      </c>
      <c r="L46" s="17" t="str">
        <f>'Price Catalogue - Services'!I$51</f>
        <v>9/5</v>
      </c>
      <c r="M46" s="17" t="str">
        <f>'Price Catalogue - Services'!J$51</f>
        <v>any</v>
      </c>
      <c r="N46" s="17">
        <f>'Price Catalogue - Services'!K$51</f>
        <v>0</v>
      </c>
      <c r="O46" s="5">
        <f>'Price Catalogue - Services'!L$51</f>
        <v>0</v>
      </c>
      <c r="P46" s="5">
        <f>'Price Catalogue - Services'!M$51</f>
        <v>1863</v>
      </c>
      <c r="Q46" s="5">
        <f>'Price Catalogue - Services'!N$51</f>
        <v>0</v>
      </c>
      <c r="R46" s="38">
        <f>'Price Catalogue - Services'!O$51</f>
        <v>0</v>
      </c>
      <c r="S46" s="17" t="str">
        <f>'Price Catalogue - Services'!P$51</f>
        <v>N/A</v>
      </c>
      <c r="T46" s="5" t="str">
        <f>'Price Catalogue - Services'!Q$51</f>
        <v>N/A</v>
      </c>
      <c r="U46" s="17" t="str">
        <f>'Price Catalogue - Services'!R$51</f>
        <v>Offline backups for selected backups, per retained GB.</v>
      </c>
      <c r="V46" s="17">
        <f>'Price Catalogue - Services'!S$51</f>
        <v>1</v>
      </c>
      <c r="W4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" s="21">
        <f>PriceModelTable[[#This Row],[Service Fees]]+PriceModelTable[[#This Row],[Effort Bands]]</f>
        <v>0</v>
      </c>
      <c r="Z46" s="1"/>
      <c r="AA46" s="20"/>
      <c r="AB46" s="4"/>
    </row>
    <row r="47" spans="1:28" ht="11.25" customHeight="1" x14ac:dyDescent="0.25">
      <c r="A47" s="51" t="str">
        <f>'Volume Driver - NO EDIT'!$K$1</f>
        <v>2019</v>
      </c>
      <c r="B47" s="51">
        <f>'Volume Driver - NO EDIT'!$K$63</f>
        <v>3</v>
      </c>
      <c r="C47" s="51">
        <f>'Volume Driver - NO EDIT'!K$48</f>
        <v>0</v>
      </c>
      <c r="D47" s="17" t="str">
        <f>'Price Catalogue - Services'!A$53</f>
        <v>pm-off</v>
      </c>
      <c r="E47" s="17" t="str">
        <f>'Price Catalogue - Services'!B$53</f>
        <v>6.4.1</v>
      </c>
      <c r="F47" s="17">
        <f>'Price Catalogue - Services'!C$53</f>
        <v>0</v>
      </c>
      <c r="G47" s="17" t="str">
        <f>'Price Catalogue - Services'!D$53</f>
        <v>Consultancy</v>
      </c>
      <c r="H47" s="17" t="str">
        <f>'Price Catalogue - Services'!E$53</f>
        <v>Project Manager</v>
      </c>
      <c r="I47" s="17" t="str">
        <f>'Price Catalogue - Services'!F$53</f>
        <v>Offsite according to FWC discount.</v>
      </c>
      <c r="J47" s="17" t="str">
        <f>'Price Catalogue - Services'!G$53</f>
        <v>days</v>
      </c>
      <c r="K47" s="17" t="str">
        <f>'Price Catalogue - Services'!H$53</f>
        <v>T&amp;M</v>
      </c>
      <c r="L47" s="17" t="str">
        <f>'Price Catalogue - Services'!I$53</f>
        <v>N/A</v>
      </c>
      <c r="M47" s="17" t="str">
        <f>'Price Catalogue - Services'!J$53</f>
        <v>N/A</v>
      </c>
      <c r="N47" s="17" t="str">
        <f>'Price Catalogue - Services'!K$53</f>
        <v>N/A</v>
      </c>
      <c r="O47" s="5">
        <f>'Price Catalogue - Services'!L$53</f>
        <v>0</v>
      </c>
      <c r="P47" s="5" t="str">
        <f>'Price Catalogue - Services'!M$53</f>
        <v>N/A</v>
      </c>
      <c r="Q47" s="5">
        <f>'Price Catalogue - Services'!N$53</f>
        <v>0</v>
      </c>
      <c r="R47" s="38">
        <f>'Price Catalogue - Services'!O$53</f>
        <v>0</v>
      </c>
      <c r="S47" s="17" t="str">
        <f>'Price Catalogue - Services'!P$53</f>
        <v>N/A</v>
      </c>
      <c r="T47" s="5" t="str">
        <f>'Price Catalogue - Services'!Q$53</f>
        <v>N/A</v>
      </c>
      <c r="U47" s="17" t="str">
        <f>'Price Catalogue - Services'!R$53</f>
        <v>Offsite Project Manager.</v>
      </c>
      <c r="V47" s="17">
        <f>'Price Catalogue - Services'!S$53</f>
        <v>1</v>
      </c>
      <c r="W4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" s="21">
        <f>PriceModelTable[[#This Row],[Service Fees]]+PriceModelTable[[#This Row],[Effort Bands]]</f>
        <v>0</v>
      </c>
      <c r="Z47" s="1"/>
      <c r="AA47" s="20"/>
      <c r="AB47" s="4"/>
    </row>
    <row r="48" spans="1:28" ht="11.25" customHeight="1" x14ac:dyDescent="0.25">
      <c r="A48" s="51" t="str">
        <f>'Volume Driver - NO EDIT'!$K$1</f>
        <v>2019</v>
      </c>
      <c r="B48" s="51">
        <f>'Volume Driver - NO EDIT'!$K$63</f>
        <v>3</v>
      </c>
      <c r="C48" s="51">
        <f>'Volume Driver - NO EDIT'!K$47</f>
        <v>0</v>
      </c>
      <c r="D48" s="17" t="str">
        <f>'Price Catalogue - Services'!A$52</f>
        <v>pm-on</v>
      </c>
      <c r="E48" s="17" t="str">
        <f>'Price Catalogue - Services'!B$52</f>
        <v>6.4.1</v>
      </c>
      <c r="F48" s="17">
        <f>'Price Catalogue - Services'!C$52</f>
        <v>0</v>
      </c>
      <c r="G48" s="17" t="str">
        <f>'Price Catalogue - Services'!D$52</f>
        <v>Consultancy</v>
      </c>
      <c r="H48" s="17" t="str">
        <f>'Price Catalogue - Services'!E$52</f>
        <v>Project Manager</v>
      </c>
      <c r="I48" s="17" t="str">
        <f>'Price Catalogue - Services'!F$52</f>
        <v>Onsite according to FWC discount.</v>
      </c>
      <c r="J48" s="17" t="str">
        <f>'Price Catalogue - Services'!G$52</f>
        <v>days</v>
      </c>
      <c r="K48" s="17" t="str">
        <f>'Price Catalogue - Services'!H$52</f>
        <v>T&amp;M</v>
      </c>
      <c r="L48" s="17" t="str">
        <f>'Price Catalogue - Services'!I$52</f>
        <v>N/A</v>
      </c>
      <c r="M48" s="17" t="str">
        <f>'Price Catalogue - Services'!J$52</f>
        <v>N/A</v>
      </c>
      <c r="N48" s="17" t="str">
        <f>'Price Catalogue - Services'!K$52</f>
        <v>N/A</v>
      </c>
      <c r="O48" s="5">
        <f>'Price Catalogue - Services'!L$52</f>
        <v>0</v>
      </c>
      <c r="P48" s="5" t="str">
        <f>'Price Catalogue - Services'!M$52</f>
        <v>N/A</v>
      </c>
      <c r="Q48" s="5">
        <f>'Price Catalogue - Services'!N$52</f>
        <v>0</v>
      </c>
      <c r="R48" s="38">
        <f>'Price Catalogue - Services'!O$52</f>
        <v>0</v>
      </c>
      <c r="S48" s="17" t="str">
        <f>'Price Catalogue - Services'!P$52</f>
        <v>N/A</v>
      </c>
      <c r="T48" s="5" t="str">
        <f>'Price Catalogue - Services'!Q$52</f>
        <v>N/A</v>
      </c>
      <c r="U48" s="17" t="str">
        <f>'Price Catalogue - Services'!R$52</f>
        <v>Onsite Project Manager.</v>
      </c>
      <c r="V48" s="17">
        <f>'Price Catalogue - Services'!S$52</f>
        <v>1</v>
      </c>
      <c r="W4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" s="21">
        <f>PriceModelTable[[#This Row],[Service Fees]]+PriceModelTable[[#This Row],[Effort Bands]]</f>
        <v>0</v>
      </c>
      <c r="Z48" s="1"/>
      <c r="AA48" s="20"/>
      <c r="AB48" s="4"/>
    </row>
    <row r="49" spans="1:30" ht="11.25" customHeight="1" x14ac:dyDescent="0.25">
      <c r="A49" s="51" t="str">
        <f>'Volume Driver - NO EDIT'!$K$1</f>
        <v>2019</v>
      </c>
      <c r="B49" s="51">
        <f>'Volume Driver - NO EDIT'!$K$63</f>
        <v>3</v>
      </c>
      <c r="C49" s="51">
        <f>'Volume Driver - NO EDIT'!K$50</f>
        <v>0</v>
      </c>
      <c r="D49" s="17" t="str">
        <f>'Price Catalogue - Services'!A$55</f>
        <v>consultant-off</v>
      </c>
      <c r="E49" s="17" t="str">
        <f>'Price Catalogue - Services'!B$55</f>
        <v>6.4.2</v>
      </c>
      <c r="F49" s="17">
        <f>'Price Catalogue - Services'!C$55</f>
        <v>0</v>
      </c>
      <c r="G49" s="17" t="str">
        <f>'Price Catalogue - Services'!D$55</f>
        <v>Consultancy</v>
      </c>
      <c r="H49" s="17" t="str">
        <f>'Price Catalogue - Services'!E$55</f>
        <v>Consultant/Senior Consultant</v>
      </c>
      <c r="I49" s="17" t="str">
        <f>'Price Catalogue - Services'!F$55</f>
        <v>Offsite according to FWC discount.</v>
      </c>
      <c r="J49" s="17" t="str">
        <f>'Price Catalogue - Services'!G$55</f>
        <v>days</v>
      </c>
      <c r="K49" s="17" t="str">
        <f>'Price Catalogue - Services'!H$55</f>
        <v>T&amp;M</v>
      </c>
      <c r="L49" s="17" t="str">
        <f>'Price Catalogue - Services'!I$55</f>
        <v>N/A</v>
      </c>
      <c r="M49" s="17" t="str">
        <f>'Price Catalogue - Services'!J$55</f>
        <v>N/A</v>
      </c>
      <c r="N49" s="17" t="str">
        <f>'Price Catalogue - Services'!K$55</f>
        <v>N/A</v>
      </c>
      <c r="O49" s="5">
        <f>'Price Catalogue - Services'!L$55</f>
        <v>0</v>
      </c>
      <c r="P49" s="5" t="str">
        <f>'Price Catalogue - Services'!M$55</f>
        <v>N/A</v>
      </c>
      <c r="Q49" s="5">
        <f>'Price Catalogue - Services'!N$55</f>
        <v>0</v>
      </c>
      <c r="R49" s="38">
        <f>'Price Catalogue - Services'!O$55</f>
        <v>0</v>
      </c>
      <c r="S49" s="17" t="str">
        <f>'Price Catalogue - Services'!P$55</f>
        <v>N/A</v>
      </c>
      <c r="T49" s="5" t="str">
        <f>'Price Catalogue - Services'!Q$55</f>
        <v>N/A</v>
      </c>
      <c r="U49" s="17" t="str">
        <f>'Price Catalogue - Services'!R$55</f>
        <v>Offsite Consultant/Senior Consultant.</v>
      </c>
      <c r="V49" s="17">
        <f>'Price Catalogue - Services'!S$55</f>
        <v>1</v>
      </c>
      <c r="W4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9" s="21">
        <f>PriceModelTable[[#This Row],[Service Fees]]+PriceModelTable[[#This Row],[Effort Bands]]</f>
        <v>0</v>
      </c>
      <c r="Z49" s="1"/>
      <c r="AA49" s="20"/>
      <c r="AB49" s="4"/>
    </row>
    <row r="50" spans="1:30" ht="11.25" customHeight="1" x14ac:dyDescent="0.25">
      <c r="A50" s="51" t="str">
        <f>'Volume Driver - NO EDIT'!$K$1</f>
        <v>2019</v>
      </c>
      <c r="B50" s="51">
        <f>'Volume Driver - NO EDIT'!$K$63</f>
        <v>3</v>
      </c>
      <c r="C50" s="51">
        <f>'Volume Driver - NO EDIT'!K$49</f>
        <v>0</v>
      </c>
      <c r="D50" s="17" t="str">
        <f>'Price Catalogue - Services'!A$54</f>
        <v>consultant-on</v>
      </c>
      <c r="E50" s="17" t="str">
        <f>'Price Catalogue - Services'!B$54</f>
        <v>6.4.2</v>
      </c>
      <c r="F50" s="17">
        <f>'Price Catalogue - Services'!C$54</f>
        <v>0</v>
      </c>
      <c r="G50" s="17" t="str">
        <f>'Price Catalogue - Services'!D$54</f>
        <v>Consultancy</v>
      </c>
      <c r="H50" s="17" t="str">
        <f>'Price Catalogue - Services'!E$54</f>
        <v>Consultant/Senior Consultant</v>
      </c>
      <c r="I50" s="17" t="str">
        <f>'Price Catalogue - Services'!F$54</f>
        <v>Onsite according to FWC discount.</v>
      </c>
      <c r="J50" s="17" t="str">
        <f>'Price Catalogue - Services'!G$54</f>
        <v>days</v>
      </c>
      <c r="K50" s="17" t="str">
        <f>'Price Catalogue - Services'!H$54</f>
        <v>T&amp;M</v>
      </c>
      <c r="L50" s="17" t="str">
        <f>'Price Catalogue - Services'!I$54</f>
        <v>N/A</v>
      </c>
      <c r="M50" s="17" t="str">
        <f>'Price Catalogue - Services'!J$54</f>
        <v>N/A</v>
      </c>
      <c r="N50" s="17" t="str">
        <f>'Price Catalogue - Services'!K$54</f>
        <v>N/A</v>
      </c>
      <c r="O50" s="5">
        <f>'Price Catalogue - Services'!L$54</f>
        <v>0</v>
      </c>
      <c r="P50" s="5" t="str">
        <f>'Price Catalogue - Services'!M$54</f>
        <v>N/A</v>
      </c>
      <c r="Q50" s="5">
        <f>'Price Catalogue - Services'!N$54</f>
        <v>0</v>
      </c>
      <c r="R50" s="38">
        <f>'Price Catalogue - Services'!O$54</f>
        <v>0</v>
      </c>
      <c r="S50" s="17" t="str">
        <f>'Price Catalogue - Services'!P$54</f>
        <v>N/A</v>
      </c>
      <c r="T50" s="5" t="str">
        <f>'Price Catalogue - Services'!Q$54</f>
        <v>N/A</v>
      </c>
      <c r="U50" s="17" t="str">
        <f>'Price Catalogue - Services'!R$54</f>
        <v>Onsite Consultant/Senior Consultant.</v>
      </c>
      <c r="V50" s="17">
        <f>'Price Catalogue - Services'!S$54</f>
        <v>1</v>
      </c>
      <c r="W5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0" s="21">
        <f>PriceModelTable[[#This Row],[Service Fees]]+PriceModelTable[[#This Row],[Effort Bands]]</f>
        <v>0</v>
      </c>
      <c r="Z50" s="1"/>
      <c r="AA50" s="20"/>
      <c r="AB50" s="4"/>
    </row>
    <row r="51" spans="1:30" ht="11.25" customHeight="1" x14ac:dyDescent="0.25">
      <c r="A51" s="51" t="str">
        <f>'Volume Driver - NO EDIT'!$K$1</f>
        <v>2019</v>
      </c>
      <c r="B51" s="51">
        <f>'Volume Driver - NO EDIT'!$K$63</f>
        <v>3</v>
      </c>
      <c r="C51" s="51">
        <f>'Volume Driver - NO EDIT'!K$52</f>
        <v>0</v>
      </c>
      <c r="D51" s="17" t="str">
        <f>'Price Catalogue - Services'!A$57</f>
        <v>consultant-jr-off</v>
      </c>
      <c r="E51" s="17" t="str">
        <f>'Price Catalogue - Services'!B$57</f>
        <v>6.4.3</v>
      </c>
      <c r="F51" s="17">
        <f>'Price Catalogue - Services'!C$57</f>
        <v>0</v>
      </c>
      <c r="G51" s="17" t="str">
        <f>'Price Catalogue - Services'!D$57</f>
        <v>Consultancy</v>
      </c>
      <c r="H51" s="17" t="str">
        <f>'Price Catalogue - Services'!E$57</f>
        <v>Junior Consultant</v>
      </c>
      <c r="I51" s="17" t="str">
        <f>'Price Catalogue - Services'!F$57</f>
        <v>Offsite according to FWC discount.</v>
      </c>
      <c r="J51" s="17" t="str">
        <f>'Price Catalogue - Services'!G$57</f>
        <v>days</v>
      </c>
      <c r="K51" s="17" t="str">
        <f>'Price Catalogue - Services'!H$57</f>
        <v>T&amp;M</v>
      </c>
      <c r="L51" s="17" t="str">
        <f>'Price Catalogue - Services'!I$57</f>
        <v>N/A</v>
      </c>
      <c r="M51" s="17" t="str">
        <f>'Price Catalogue - Services'!J$57</f>
        <v>N/A</v>
      </c>
      <c r="N51" s="17" t="str">
        <f>'Price Catalogue - Services'!K$57</f>
        <v>N/A</v>
      </c>
      <c r="O51" s="5">
        <f>'Price Catalogue - Services'!L$57</f>
        <v>0</v>
      </c>
      <c r="P51" s="5" t="str">
        <f>'Price Catalogue - Services'!M$57</f>
        <v>N/A</v>
      </c>
      <c r="Q51" s="5">
        <f>'Price Catalogue - Services'!N$57</f>
        <v>0</v>
      </c>
      <c r="R51" s="38">
        <f>'Price Catalogue - Services'!O$57</f>
        <v>0</v>
      </c>
      <c r="S51" s="17" t="str">
        <f>'Price Catalogue - Services'!P$57</f>
        <v>N/A</v>
      </c>
      <c r="T51" s="5" t="str">
        <f>'Price Catalogue - Services'!Q$57</f>
        <v>N/A</v>
      </c>
      <c r="U51" s="17" t="str">
        <f>'Price Catalogue - Services'!R$57</f>
        <v>Offsite Junior Consultant.</v>
      </c>
      <c r="V51" s="17">
        <f>'Price Catalogue - Services'!S$57</f>
        <v>1</v>
      </c>
      <c r="W5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1" s="21">
        <f>PriceModelTable[[#This Row],[Service Fees]]+PriceModelTable[[#This Row],[Effort Bands]]</f>
        <v>0</v>
      </c>
      <c r="Z51" s="1"/>
      <c r="AA51" s="20"/>
      <c r="AB51" s="4"/>
    </row>
    <row r="52" spans="1:30" ht="11.25" customHeight="1" x14ac:dyDescent="0.25">
      <c r="A52" s="51" t="str">
        <f>'Volume Driver - NO EDIT'!$K$1</f>
        <v>2019</v>
      </c>
      <c r="B52" s="51">
        <f>'Volume Driver - NO EDIT'!$K$63</f>
        <v>3</v>
      </c>
      <c r="C52" s="51">
        <f>'Volume Driver - NO EDIT'!K$51</f>
        <v>0</v>
      </c>
      <c r="D52" s="17" t="str">
        <f>'Price Catalogue - Services'!A$56</f>
        <v>consultant-jr-on</v>
      </c>
      <c r="E52" s="17" t="str">
        <f>'Price Catalogue - Services'!B$56</f>
        <v>6.4.3</v>
      </c>
      <c r="F52" s="17">
        <f>'Price Catalogue - Services'!C$56</f>
        <v>0</v>
      </c>
      <c r="G52" s="17" t="str">
        <f>'Price Catalogue - Services'!D$56</f>
        <v>Consultancy</v>
      </c>
      <c r="H52" s="17" t="str">
        <f>'Price Catalogue - Services'!E$56</f>
        <v>Junior Consultant</v>
      </c>
      <c r="I52" s="17" t="str">
        <f>'Price Catalogue - Services'!F$56</f>
        <v>Onsite according to FWC discount.</v>
      </c>
      <c r="J52" s="17" t="str">
        <f>'Price Catalogue - Services'!G$56</f>
        <v>days</v>
      </c>
      <c r="K52" s="17" t="str">
        <f>'Price Catalogue - Services'!H$56</f>
        <v>T&amp;M</v>
      </c>
      <c r="L52" s="17" t="str">
        <f>'Price Catalogue - Services'!I$56</f>
        <v>N/A</v>
      </c>
      <c r="M52" s="17" t="str">
        <f>'Price Catalogue - Services'!J$56</f>
        <v>N/A</v>
      </c>
      <c r="N52" s="17" t="str">
        <f>'Price Catalogue - Services'!K$56</f>
        <v>N/A</v>
      </c>
      <c r="O52" s="5">
        <f>'Price Catalogue - Services'!L$56</f>
        <v>0</v>
      </c>
      <c r="P52" s="5" t="str">
        <f>'Price Catalogue - Services'!M$56</f>
        <v>N/A</v>
      </c>
      <c r="Q52" s="5">
        <f>'Price Catalogue - Services'!N$56</f>
        <v>0</v>
      </c>
      <c r="R52" s="38">
        <f>'Price Catalogue - Services'!O$56</f>
        <v>0</v>
      </c>
      <c r="S52" s="17" t="str">
        <f>'Price Catalogue - Services'!P$56</f>
        <v>N/A</v>
      </c>
      <c r="T52" s="5" t="str">
        <f>'Price Catalogue - Services'!Q$56</f>
        <v>N/A</v>
      </c>
      <c r="U52" s="17" t="str">
        <f>'Price Catalogue - Services'!R$56</f>
        <v>Onsite Junior Consultant.</v>
      </c>
      <c r="V52" s="17">
        <f>'Price Catalogue - Services'!S$56</f>
        <v>1</v>
      </c>
      <c r="W5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2" s="21">
        <f>PriceModelTable[[#This Row],[Service Fees]]+PriceModelTable[[#This Row],[Effort Bands]]</f>
        <v>0</v>
      </c>
      <c r="Z52" s="1"/>
      <c r="AA52" s="20"/>
      <c r="AB52" s="4"/>
    </row>
    <row r="53" spans="1:30" ht="11.25" customHeight="1" x14ac:dyDescent="0.25">
      <c r="A53" s="51" t="str">
        <f>'Volume Driver - NO EDIT'!$K$1</f>
        <v>2019</v>
      </c>
      <c r="B53" s="51">
        <f>'Volume Driver - NO EDIT'!$K$63</f>
        <v>3</v>
      </c>
      <c r="C53" s="51">
        <f>'Volume Driver - NO EDIT'!K$54</f>
        <v>0</v>
      </c>
      <c r="D53" s="17" t="str">
        <f>'Price Catalogue - Services'!A$59</f>
        <v>engineer-off</v>
      </c>
      <c r="E53" s="17" t="str">
        <f>'Price Catalogue - Services'!B$59</f>
        <v>6.4.4</v>
      </c>
      <c r="F53" s="17">
        <f>'Price Catalogue - Services'!C$59</f>
        <v>0</v>
      </c>
      <c r="G53" s="17" t="str">
        <f>'Price Catalogue - Services'!D$59</f>
        <v>Consultancy</v>
      </c>
      <c r="H53" s="17" t="str">
        <f>'Price Catalogue - Services'!E$59</f>
        <v>Senior Engineer/Architect</v>
      </c>
      <c r="I53" s="17" t="str">
        <f>'Price Catalogue - Services'!F$59</f>
        <v>Offsite according to FWC discount.</v>
      </c>
      <c r="J53" s="17" t="str">
        <f>'Price Catalogue - Services'!G$59</f>
        <v>days</v>
      </c>
      <c r="K53" s="17" t="str">
        <f>'Price Catalogue - Services'!H$59</f>
        <v>T&amp;M</v>
      </c>
      <c r="L53" s="17" t="str">
        <f>'Price Catalogue - Services'!I$59</f>
        <v>N/A</v>
      </c>
      <c r="M53" s="17" t="str">
        <f>'Price Catalogue - Services'!J$59</f>
        <v>N/A</v>
      </c>
      <c r="N53" s="17" t="str">
        <f>'Price Catalogue - Services'!K$59</f>
        <v>N/A</v>
      </c>
      <c r="O53" s="5">
        <f>'Price Catalogue - Services'!L$59</f>
        <v>0</v>
      </c>
      <c r="P53" s="5" t="str">
        <f>'Price Catalogue - Services'!M$59</f>
        <v>N/A</v>
      </c>
      <c r="Q53" s="5">
        <f>'Price Catalogue - Services'!N$59</f>
        <v>0</v>
      </c>
      <c r="R53" s="38">
        <f>'Price Catalogue - Services'!O$59</f>
        <v>0</v>
      </c>
      <c r="S53" s="17" t="str">
        <f>'Price Catalogue - Services'!P$59</f>
        <v>N/A</v>
      </c>
      <c r="T53" s="5" t="str">
        <f>'Price Catalogue - Services'!Q$59</f>
        <v>N/A</v>
      </c>
      <c r="U53" s="17" t="str">
        <f>'Price Catalogue - Services'!R$59</f>
        <v>Offsite Senior Engineer/Architect.</v>
      </c>
      <c r="V53" s="17">
        <f>'Price Catalogue - Services'!S$59</f>
        <v>1</v>
      </c>
      <c r="W5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3" s="21">
        <f>PriceModelTable[[#This Row],[Service Fees]]+PriceModelTable[[#This Row],[Effort Bands]]</f>
        <v>0</v>
      </c>
      <c r="Z53" s="1"/>
      <c r="AA53" s="20"/>
      <c r="AB53" s="4"/>
    </row>
    <row r="54" spans="1:30" ht="11.25" customHeight="1" x14ac:dyDescent="0.25">
      <c r="A54" s="51" t="str">
        <f>'Volume Driver - NO EDIT'!$K$1</f>
        <v>2019</v>
      </c>
      <c r="B54" s="51">
        <f>'Volume Driver - NO EDIT'!$K$63</f>
        <v>3</v>
      </c>
      <c r="C54" s="51">
        <f>'Volume Driver - NO EDIT'!K$53</f>
        <v>0</v>
      </c>
      <c r="D54" s="17" t="str">
        <f>'Price Catalogue - Services'!A$58</f>
        <v>engineer-on</v>
      </c>
      <c r="E54" s="17" t="str">
        <f>'Price Catalogue - Services'!B$58</f>
        <v>6.4.4</v>
      </c>
      <c r="F54" s="17">
        <f>'Price Catalogue - Services'!C$58</f>
        <v>0</v>
      </c>
      <c r="G54" s="17" t="str">
        <f>'Price Catalogue - Services'!D$58</f>
        <v>Consultancy</v>
      </c>
      <c r="H54" s="17" t="str">
        <f>'Price Catalogue - Services'!E$58</f>
        <v>Senior Engineer/Architect</v>
      </c>
      <c r="I54" s="17" t="str">
        <f>'Price Catalogue - Services'!F$58</f>
        <v>Onsite according to FWC discount.</v>
      </c>
      <c r="J54" s="17" t="str">
        <f>'Price Catalogue - Services'!G$58</f>
        <v>days</v>
      </c>
      <c r="K54" s="17" t="str">
        <f>'Price Catalogue - Services'!H$58</f>
        <v>T&amp;M</v>
      </c>
      <c r="L54" s="17" t="str">
        <f>'Price Catalogue - Services'!I$58</f>
        <v>N/A</v>
      </c>
      <c r="M54" s="17" t="str">
        <f>'Price Catalogue - Services'!J$58</f>
        <v>N/A</v>
      </c>
      <c r="N54" s="17" t="str">
        <f>'Price Catalogue - Services'!K$58</f>
        <v>N/A</v>
      </c>
      <c r="O54" s="5">
        <f>'Price Catalogue - Services'!L$58</f>
        <v>0</v>
      </c>
      <c r="P54" s="5" t="str">
        <f>'Price Catalogue - Services'!M$58</f>
        <v>N/A</v>
      </c>
      <c r="Q54" s="5">
        <f>'Price Catalogue - Services'!N$58</f>
        <v>0</v>
      </c>
      <c r="R54" s="38">
        <f>'Price Catalogue - Services'!O$58</f>
        <v>0</v>
      </c>
      <c r="S54" s="17" t="str">
        <f>'Price Catalogue - Services'!P$58</f>
        <v>N/A</v>
      </c>
      <c r="T54" s="5" t="str">
        <f>'Price Catalogue - Services'!Q$58</f>
        <v>N/A</v>
      </c>
      <c r="U54" s="17" t="str">
        <f>'Price Catalogue - Services'!R$58</f>
        <v>Onsite Senior Engineer/Architect.</v>
      </c>
      <c r="V54" s="17">
        <f>'Price Catalogue - Services'!S$58</f>
        <v>1</v>
      </c>
      <c r="W5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4" s="21">
        <f>PriceModelTable[[#This Row],[Service Fees]]+PriceModelTable[[#This Row],[Effort Bands]]</f>
        <v>0</v>
      </c>
      <c r="Z54" s="1"/>
      <c r="AA54" s="20"/>
      <c r="AB54" s="4"/>
    </row>
    <row r="55" spans="1:30" ht="11.25" customHeight="1" x14ac:dyDescent="0.25">
      <c r="A55" s="51" t="str">
        <f>'Volume Driver - NO EDIT'!$K$1</f>
        <v>2019</v>
      </c>
      <c r="B55" s="51">
        <f>'Volume Driver - NO EDIT'!$K$63</f>
        <v>3</v>
      </c>
      <c r="C55" s="51">
        <f>'Volume Driver - NO EDIT'!K$56</f>
        <v>0</v>
      </c>
      <c r="D55" s="17" t="str">
        <f>'Price Catalogue - Services'!A$61</f>
        <v>engineer-jr-off</v>
      </c>
      <c r="E55" s="17" t="str">
        <f>'Price Catalogue - Services'!B$61</f>
        <v>6.4.5</v>
      </c>
      <c r="F55" s="17">
        <f>'Price Catalogue - Services'!C$61</f>
        <v>0</v>
      </c>
      <c r="G55" s="17" t="str">
        <f>'Price Catalogue - Services'!D$61</f>
        <v>Consultancy</v>
      </c>
      <c r="H55" s="17" t="str">
        <f>'Price Catalogue - Services'!E$61</f>
        <v>Junior Engineer/Administrator</v>
      </c>
      <c r="I55" s="17" t="str">
        <f>'Price Catalogue - Services'!F$61</f>
        <v>Offsite according to FWC discount.</v>
      </c>
      <c r="J55" s="17" t="str">
        <f>'Price Catalogue - Services'!G$61</f>
        <v>days</v>
      </c>
      <c r="K55" s="17" t="str">
        <f>'Price Catalogue - Services'!H$61</f>
        <v>T&amp;M</v>
      </c>
      <c r="L55" s="17" t="str">
        <f>'Price Catalogue - Services'!I$61</f>
        <v>N/A</v>
      </c>
      <c r="M55" s="17" t="str">
        <f>'Price Catalogue - Services'!J$61</f>
        <v>N/A</v>
      </c>
      <c r="N55" s="17" t="str">
        <f>'Price Catalogue - Services'!K$61</f>
        <v>N/A</v>
      </c>
      <c r="O55" s="5">
        <f>'Price Catalogue - Services'!L$61</f>
        <v>0</v>
      </c>
      <c r="P55" s="5" t="str">
        <f>'Price Catalogue - Services'!M$61</f>
        <v>N/A</v>
      </c>
      <c r="Q55" s="5">
        <f>'Price Catalogue - Services'!N$61</f>
        <v>0</v>
      </c>
      <c r="R55" s="38">
        <f>'Price Catalogue - Services'!O$61</f>
        <v>0</v>
      </c>
      <c r="S55" s="17" t="str">
        <f>'Price Catalogue - Services'!P$61</f>
        <v>N/A</v>
      </c>
      <c r="T55" s="5" t="str">
        <f>'Price Catalogue - Services'!Q$61</f>
        <v>N/A</v>
      </c>
      <c r="U55" s="17" t="str">
        <f>'Price Catalogue - Services'!R$61</f>
        <v>Offsite Junior Engineer/Administrator.</v>
      </c>
      <c r="V55" s="17">
        <f>'Price Catalogue - Services'!S$61</f>
        <v>1</v>
      </c>
      <c r="W5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5" s="21">
        <f>PriceModelTable[[#This Row],[Service Fees]]+PriceModelTable[[#This Row],[Effort Bands]]</f>
        <v>0</v>
      </c>
      <c r="Z55" s="1"/>
      <c r="AA55" s="20"/>
      <c r="AB55" s="4"/>
      <c r="AD55" s="19"/>
    </row>
    <row r="56" spans="1:30" ht="11.25" customHeight="1" x14ac:dyDescent="0.25">
      <c r="A56" s="51" t="str">
        <f>'Volume Driver - NO EDIT'!$K$1</f>
        <v>2019</v>
      </c>
      <c r="B56" s="51">
        <f>'Volume Driver - NO EDIT'!$K$63</f>
        <v>3</v>
      </c>
      <c r="C56" s="51">
        <f>'Volume Driver - NO EDIT'!K$55</f>
        <v>0</v>
      </c>
      <c r="D56" s="17" t="str">
        <f>'Price Catalogue - Services'!A$60</f>
        <v>engineer-jr-on</v>
      </c>
      <c r="E56" s="17" t="str">
        <f>'Price Catalogue - Services'!B$60</f>
        <v>6.4.5</v>
      </c>
      <c r="F56" s="17">
        <f>'Price Catalogue - Services'!C$60</f>
        <v>0</v>
      </c>
      <c r="G56" s="17" t="str">
        <f>'Price Catalogue - Services'!D$60</f>
        <v>Consultancy</v>
      </c>
      <c r="H56" s="17" t="str">
        <f>'Price Catalogue - Services'!E$60</f>
        <v>Junior Engineer/Administrator</v>
      </c>
      <c r="I56" s="17" t="str">
        <f>'Price Catalogue - Services'!F$60</f>
        <v>Onsite according to FWC discount.</v>
      </c>
      <c r="J56" s="17" t="str">
        <f>'Price Catalogue - Services'!G$60</f>
        <v>days</v>
      </c>
      <c r="K56" s="17" t="str">
        <f>'Price Catalogue - Services'!H$60</f>
        <v>T&amp;M</v>
      </c>
      <c r="L56" s="17" t="str">
        <f>'Price Catalogue - Services'!I$60</f>
        <v>N/A</v>
      </c>
      <c r="M56" s="17" t="str">
        <f>'Price Catalogue - Services'!J$60</f>
        <v>N/A</v>
      </c>
      <c r="N56" s="17" t="str">
        <f>'Price Catalogue - Services'!K$60</f>
        <v>N/A</v>
      </c>
      <c r="O56" s="5">
        <f>'Price Catalogue - Services'!L$60</f>
        <v>0</v>
      </c>
      <c r="P56" s="5" t="str">
        <f>'Price Catalogue - Services'!M$60</f>
        <v>N/A</v>
      </c>
      <c r="Q56" s="5">
        <f>'Price Catalogue - Services'!N$60</f>
        <v>0</v>
      </c>
      <c r="R56" s="38">
        <f>'Price Catalogue - Services'!O$60</f>
        <v>0</v>
      </c>
      <c r="S56" s="17" t="str">
        <f>'Price Catalogue - Services'!P$60</f>
        <v>N/A</v>
      </c>
      <c r="T56" s="5" t="str">
        <f>'Price Catalogue - Services'!Q$60</f>
        <v>N/A</v>
      </c>
      <c r="U56" s="17" t="str">
        <f>'Price Catalogue - Services'!R$60</f>
        <v>Onsite Junior Engineer/Administrator.</v>
      </c>
      <c r="V56" s="17">
        <f>'Price Catalogue - Services'!S$60</f>
        <v>1</v>
      </c>
      <c r="W5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6" s="21">
        <f>PriceModelTable[[#This Row],[Service Fees]]+PriceModelTable[[#This Row],[Effort Bands]]</f>
        <v>0</v>
      </c>
      <c r="Z56" s="1"/>
      <c r="AA56" s="2"/>
      <c r="AB56" s="4"/>
      <c r="AD56" s="19"/>
    </row>
    <row r="57" spans="1:30" ht="11.25" customHeight="1" x14ac:dyDescent="0.25">
      <c r="A57" s="51" t="str">
        <f>'Volume Driver - NO EDIT'!$K$1</f>
        <v>2019</v>
      </c>
      <c r="B57" s="51">
        <f>'Volume Driver - NO EDIT'!$K$63</f>
        <v>3</v>
      </c>
      <c r="C57" s="51">
        <f>'Volume Driver - NO EDIT'!K$58</f>
        <v>0</v>
      </c>
      <c r="D57" s="17" t="str">
        <f>'Price Catalogue - Services'!A$63</f>
        <v>trainer-off</v>
      </c>
      <c r="E57" s="17" t="str">
        <f>'Price Catalogue - Services'!B$63</f>
        <v>6.4.6</v>
      </c>
      <c r="F57" s="17">
        <f>'Price Catalogue - Services'!C$63</f>
        <v>0</v>
      </c>
      <c r="G57" s="17" t="str">
        <f>'Price Catalogue - Services'!D$63</f>
        <v>Consultancy</v>
      </c>
      <c r="H57" s="17" t="str">
        <f>'Price Catalogue - Services'!E$63</f>
        <v>Trainer</v>
      </c>
      <c r="I57" s="17" t="str">
        <f>'Price Catalogue - Services'!F$63</f>
        <v>Offsite according to FWC discount.</v>
      </c>
      <c r="J57" s="17" t="str">
        <f>'Price Catalogue - Services'!G$63</f>
        <v>days</v>
      </c>
      <c r="K57" s="17" t="str">
        <f>'Price Catalogue - Services'!H$63</f>
        <v>T&amp;M</v>
      </c>
      <c r="L57" s="17" t="str">
        <f>'Price Catalogue - Services'!I$63</f>
        <v>N/A</v>
      </c>
      <c r="M57" s="17" t="str">
        <f>'Price Catalogue - Services'!J$63</f>
        <v>N/A</v>
      </c>
      <c r="N57" s="17" t="str">
        <f>'Price Catalogue - Services'!K$63</f>
        <v>N/A</v>
      </c>
      <c r="O57" s="5">
        <f>'Price Catalogue - Services'!L$63</f>
        <v>0</v>
      </c>
      <c r="P57" s="5" t="str">
        <f>'Price Catalogue - Services'!M$63</f>
        <v>N/A</v>
      </c>
      <c r="Q57" s="5">
        <f>'Price Catalogue - Services'!N$63</f>
        <v>0</v>
      </c>
      <c r="R57" s="38">
        <f>'Price Catalogue - Services'!O$63</f>
        <v>0</v>
      </c>
      <c r="S57" s="17" t="str">
        <f>'Price Catalogue - Services'!P$63</f>
        <v>N/A</v>
      </c>
      <c r="T57" s="5" t="str">
        <f>'Price Catalogue - Services'!Q$63</f>
        <v>N/A</v>
      </c>
      <c r="U57" s="17" t="str">
        <f>'Price Catalogue - Services'!R$63</f>
        <v>Offsite Trainer.</v>
      </c>
      <c r="V57" s="17">
        <f>'Price Catalogue - Services'!S$63</f>
        <v>1</v>
      </c>
      <c r="W5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7" s="21">
        <f>PriceModelTable[[#This Row],[Service Fees]]+PriceModelTable[[#This Row],[Effort Bands]]</f>
        <v>0</v>
      </c>
      <c r="Z57" s="1"/>
      <c r="AA57" s="20"/>
      <c r="AB57" s="21"/>
      <c r="AD57" s="19"/>
    </row>
    <row r="58" spans="1:30" ht="11.25" customHeight="1" x14ac:dyDescent="0.25">
      <c r="A58" s="51" t="str">
        <f>'Volume Driver - NO EDIT'!$K$1</f>
        <v>2019</v>
      </c>
      <c r="B58" s="51">
        <f>'Volume Driver - NO EDIT'!$K$63</f>
        <v>3</v>
      </c>
      <c r="C58" s="51">
        <f>'Volume Driver - NO EDIT'!K$57</f>
        <v>0</v>
      </c>
      <c r="D58" s="17" t="str">
        <f>'Price Catalogue - Services'!A$62</f>
        <v>trainer-on</v>
      </c>
      <c r="E58" s="17" t="str">
        <f>'Price Catalogue - Services'!B$62</f>
        <v>6.4.6</v>
      </c>
      <c r="F58" s="17">
        <f>'Price Catalogue - Services'!C$62</f>
        <v>0</v>
      </c>
      <c r="G58" s="17" t="str">
        <f>'Price Catalogue - Services'!D$62</f>
        <v>Consultancy</v>
      </c>
      <c r="H58" s="17" t="str">
        <f>'Price Catalogue - Services'!E$62</f>
        <v>Trainer</v>
      </c>
      <c r="I58" s="17" t="str">
        <f>'Price Catalogue - Services'!F$62</f>
        <v>Onsite according to FWC discount.</v>
      </c>
      <c r="J58" s="17" t="str">
        <f>'Price Catalogue - Services'!G$62</f>
        <v>days</v>
      </c>
      <c r="K58" s="17" t="str">
        <f>'Price Catalogue - Services'!H$62</f>
        <v>T&amp;M</v>
      </c>
      <c r="L58" s="17" t="str">
        <f>'Price Catalogue - Services'!I$62</f>
        <v>N/A</v>
      </c>
      <c r="M58" s="17" t="str">
        <f>'Price Catalogue - Services'!J$62</f>
        <v>N/A</v>
      </c>
      <c r="N58" s="17" t="str">
        <f>'Price Catalogue - Services'!K$62</f>
        <v>N/A</v>
      </c>
      <c r="O58" s="5">
        <f>'Price Catalogue - Services'!L$62</f>
        <v>0</v>
      </c>
      <c r="P58" s="5" t="str">
        <f>'Price Catalogue - Services'!M$62</f>
        <v>N/A</v>
      </c>
      <c r="Q58" s="5">
        <f>'Price Catalogue - Services'!N$62</f>
        <v>0</v>
      </c>
      <c r="R58" s="38">
        <f>'Price Catalogue - Services'!O$62</f>
        <v>0</v>
      </c>
      <c r="S58" s="17" t="str">
        <f>'Price Catalogue - Services'!P$62</f>
        <v>N/A</v>
      </c>
      <c r="T58" s="5" t="str">
        <f>'Price Catalogue - Services'!Q$62</f>
        <v>N/A</v>
      </c>
      <c r="U58" s="17" t="str">
        <f>'Price Catalogue - Services'!R$62</f>
        <v>Onsite Trainer.</v>
      </c>
      <c r="V58" s="17">
        <f>'Price Catalogue - Services'!S$62</f>
        <v>1</v>
      </c>
      <c r="W5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8" s="21">
        <f>PriceModelTable[[#This Row],[Service Fees]]+PriceModelTable[[#This Row],[Effort Bands]]</f>
        <v>0</v>
      </c>
      <c r="Z58" s="1"/>
      <c r="AA58" s="20"/>
      <c r="AB58" s="21"/>
      <c r="AD58" s="19"/>
    </row>
    <row r="59" spans="1:30" ht="11.25" customHeight="1" x14ac:dyDescent="0.25">
      <c r="A59" s="51" t="str">
        <f>'Volume Driver - NO EDIT'!$K$1</f>
        <v>2019</v>
      </c>
      <c r="B59" s="51">
        <f>'Volume Driver - NO EDIT'!$K$63</f>
        <v>3</v>
      </c>
      <c r="C59" s="51">
        <f>'Volume Driver - NO EDIT'!K$59</f>
        <v>1</v>
      </c>
      <c r="D59" s="17" t="str">
        <f>'Price Catalogue - Services'!A$64</f>
        <v>sec-srv</v>
      </c>
      <c r="E59" s="17" t="str">
        <f>'Price Catalogue - Services'!B$64</f>
        <v>6.6</v>
      </c>
      <c r="F59" s="17">
        <f>'Price Catalogue - Services'!C$64</f>
        <v>0</v>
      </c>
      <c r="G59" s="17" t="str">
        <f>'Price Catalogue - Services'!D$64</f>
        <v>Security Services</v>
      </c>
      <c r="H59" s="17" t="str">
        <f>'Price Catalogue - Services'!E$64</f>
        <v>Security Services</v>
      </c>
      <c r="I59" s="17" t="str">
        <f>'Price Catalogue - Services'!F$64</f>
        <v>Managed service</v>
      </c>
      <c r="J59" s="17" t="str">
        <f>'Price Catalogue - Services'!G$64</f>
        <v>% of yearly expenditure</v>
      </c>
      <c r="K59" s="17" t="str">
        <f>'Price Catalogue - Services'!H$64</f>
        <v>Monthly service fee</v>
      </c>
      <c r="L59" s="17" t="str">
        <f>'Price Catalogue - Services'!I$64</f>
        <v>24/7</v>
      </c>
      <c r="M59" s="17" t="str">
        <f>'Price Catalogue - Services'!J$64</f>
        <v>any</v>
      </c>
      <c r="N59" s="17" t="str">
        <f>'Price Catalogue - Services'!K$64</f>
        <v>N/A</v>
      </c>
      <c r="O59" s="54">
        <f>'Price Catalogue - Services'!L$64*SUM($W2:$W46)/PriceModelTable[[#This Row],[Months]]</f>
        <v>0</v>
      </c>
      <c r="P59" s="54">
        <f>'Price Catalogue - Services'!M$64*SUM($W2:$W46)/PriceModelTable[[#This Row],[Months]]</f>
        <v>0</v>
      </c>
      <c r="Q59" s="5">
        <f>'Price Catalogue - Services'!N$64</f>
        <v>0</v>
      </c>
      <c r="R59" s="38">
        <f>'Price Catalogue - Services'!O$64</f>
        <v>0</v>
      </c>
      <c r="S59" s="17" t="str">
        <f>'Price Catalogue - Services'!P$64</f>
        <v>E1</v>
      </c>
      <c r="T59" s="5">
        <f>'Price Catalogue - Services'!Q$64</f>
        <v>0</v>
      </c>
      <c r="U59" s="17" t="str">
        <f>'Price Catalogue - Services'!R$64</f>
        <v xml:space="preserve">Security Services for all ECHA IT services. Changes charged separately via Effort Band. </v>
      </c>
      <c r="V59" s="17">
        <f>'Price Catalogue - Services'!S$64</f>
        <v>1</v>
      </c>
      <c r="W5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5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59" s="21">
        <f>PriceModelTable[[#This Row],[Service Fees]]+PriceModelTable[[#This Row],[Effort Bands]]</f>
        <v>0</v>
      </c>
      <c r="Z59" s="1"/>
      <c r="AA59" s="20"/>
      <c r="AB59" s="4"/>
      <c r="AD59" s="19"/>
    </row>
    <row r="60" spans="1:30" ht="11.25" customHeight="1" x14ac:dyDescent="0.25">
      <c r="A60" s="51" t="str">
        <f>'Volume Driver - NO EDIT'!$K$1</f>
        <v>2019</v>
      </c>
      <c r="B60" s="51">
        <f>'Volume Driver - NO EDIT'!$K$63</f>
        <v>3</v>
      </c>
      <c r="C60" s="51">
        <f>'Volume Driver - NO EDIT'!K$60</f>
        <v>1</v>
      </c>
      <c r="D60" s="17" t="str">
        <f>'Price Catalogue - Services'!A$65</f>
        <v>trans-in</v>
      </c>
      <c r="E60" s="17" t="str">
        <f>'Price Catalogue - Services'!B$65</f>
        <v>8.1</v>
      </c>
      <c r="F60" s="17">
        <f>'Price Catalogue - Services'!C$65</f>
        <v>0</v>
      </c>
      <c r="G60" s="17" t="str">
        <f>'Price Catalogue - Services'!D$65</f>
        <v>Transition in</v>
      </c>
      <c r="H60" s="17" t="str">
        <f>'Price Catalogue - Services'!E$65</f>
        <v>Transition in</v>
      </c>
      <c r="I60" s="17" t="str">
        <f>'Price Catalogue - Services'!F$65</f>
        <v>Project</v>
      </c>
      <c r="J60" s="17" t="str">
        <f>'Price Catalogue - Services'!G$65</f>
        <v>months of service</v>
      </c>
      <c r="K60" s="17" t="str">
        <f>'Price Catalogue - Services'!H$65</f>
        <v>QT&amp;M</v>
      </c>
      <c r="L60" s="17" t="str">
        <f>'Price Catalogue - Services'!I$65</f>
        <v>N/A</v>
      </c>
      <c r="M60" s="17" t="str">
        <f>'Price Catalogue - Services'!J$65</f>
        <v>N/A</v>
      </c>
      <c r="N60" s="17" t="str">
        <f>'Price Catalogue - Services'!K$65</f>
        <v>N/A</v>
      </c>
      <c r="O60" s="54">
        <f>'Price Catalogue - Services'!L$65*SUM($W2:$W46,$W59:$W59)/PriceModelTable[[#This Row],[Months]]/PriceModelTable[[#This Row],[Months]]</f>
        <v>0</v>
      </c>
      <c r="P60" s="54">
        <f>'Price Catalogue - Services'!M$65*SUM($W2:$W46,$W59:$W59)/PriceModelTable[[#This Row],[Months]]/PriceModelTable[[#This Row],[Months]]</f>
        <v>0</v>
      </c>
      <c r="Q60" s="5">
        <f>'Price Catalogue - Services'!N$65</f>
        <v>0</v>
      </c>
      <c r="R60" s="38">
        <f>'Price Catalogue - Services'!O$65</f>
        <v>0</v>
      </c>
      <c r="S60" s="17" t="str">
        <f>'Price Catalogue - Services'!P$65</f>
        <v>N/A</v>
      </c>
      <c r="T60" s="5" t="str">
        <f>'Price Catalogue - Services'!Q$65</f>
        <v>N/A</v>
      </c>
      <c r="U60" s="17" t="str">
        <f>'Price Catalogue - Services'!R$65</f>
        <v>Fees for transition in, in months of service fees (for current year) after transition is complete.</v>
      </c>
      <c r="V60" s="17">
        <f>'Price Catalogue - Services'!S$65</f>
        <v>1</v>
      </c>
      <c r="W6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0" s="21">
        <f>PriceModelTable[[#This Row],[Service Fees]]+PriceModelTable[[#This Row],[Effort Bands]]</f>
        <v>0</v>
      </c>
      <c r="Z60" s="1"/>
      <c r="AA60" s="20"/>
      <c r="AB60" s="4"/>
      <c r="AD60" s="19"/>
    </row>
    <row r="61" spans="1:30" ht="11.25" customHeight="1" x14ac:dyDescent="0.25">
      <c r="A61" s="51" t="str">
        <f>'Volume Driver - NO EDIT'!$K$1</f>
        <v>2019</v>
      </c>
      <c r="B61" s="51">
        <f>'Volume Driver - NO EDIT'!$K$63</f>
        <v>3</v>
      </c>
      <c r="C61" s="51">
        <f>'Volume Driver - NO EDIT'!K$61</f>
        <v>0</v>
      </c>
      <c r="D61" s="17" t="str">
        <f>'Price Catalogue - Services'!A$66</f>
        <v>trans-out</v>
      </c>
      <c r="E61" s="17" t="str">
        <f>'Price Catalogue - Services'!B$66</f>
        <v>8.2</v>
      </c>
      <c r="F61" s="17">
        <f>'Price Catalogue - Services'!C$66</f>
        <v>0</v>
      </c>
      <c r="G61" s="17" t="str">
        <f>'Price Catalogue - Services'!D$66</f>
        <v>Transition out</v>
      </c>
      <c r="H61" s="17" t="str">
        <f>'Price Catalogue - Services'!E$66</f>
        <v>Transition out</v>
      </c>
      <c r="I61" s="17" t="str">
        <f>'Price Catalogue - Services'!F$66</f>
        <v>Project</v>
      </c>
      <c r="J61" s="17" t="str">
        <f>'Price Catalogue - Services'!G$66</f>
        <v>% of yearly expenditure</v>
      </c>
      <c r="K61" s="17" t="str">
        <f>'Price Catalogue - Services'!H$66</f>
        <v>QT&amp;M</v>
      </c>
      <c r="L61" s="17" t="str">
        <f>'Price Catalogue - Services'!I$66</f>
        <v>N/A</v>
      </c>
      <c r="M61" s="17" t="str">
        <f>'Price Catalogue - Services'!J$66</f>
        <v>N/A</v>
      </c>
      <c r="N61" s="17" t="str">
        <f>'Price Catalogue - Services'!K$66</f>
        <v>N/A</v>
      </c>
      <c r="O61" s="5">
        <f>'Price Catalogue - Services'!L$66</f>
        <v>0</v>
      </c>
      <c r="P61" s="5">
        <f>'Price Catalogue - Services'!M$66</f>
        <v>0.05</v>
      </c>
      <c r="Q61" s="5">
        <f>'Price Catalogue - Services'!N$66</f>
        <v>0</v>
      </c>
      <c r="R61" s="38">
        <f>'Price Catalogue - Services'!O$66</f>
        <v>0</v>
      </c>
      <c r="S61" s="17" t="str">
        <f>'Price Catalogue - Services'!P$66</f>
        <v>N/A</v>
      </c>
      <c r="T61" s="5" t="str">
        <f>'Price Catalogue - Services'!Q$66</f>
        <v>N/A</v>
      </c>
      <c r="U61" s="17" t="str">
        <f>'Price Catalogue - Services'!R$66</f>
        <v>Fees for transition out. Percentage of annual services fees for current year.</v>
      </c>
      <c r="V61" s="17">
        <f>'Price Catalogue - Services'!S$66</f>
        <v>1</v>
      </c>
      <c r="W6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1" s="21">
        <f>PriceModelTable[[#This Row],[Service Fees]]+PriceModelTable[[#This Row],[Effort Bands]]</f>
        <v>0</v>
      </c>
      <c r="Z61" s="2"/>
      <c r="AA61" s="20"/>
      <c r="AB61" s="4"/>
      <c r="AD61" s="19"/>
    </row>
    <row r="62" spans="1:30" ht="11.25" customHeight="1" x14ac:dyDescent="0.25">
      <c r="A62" s="51" t="str">
        <f>'Volume Driver - NO EDIT'!$K$1</f>
        <v>2019</v>
      </c>
      <c r="B62" s="51">
        <f>'Volume Driver - NO EDIT'!$K$63</f>
        <v>3</v>
      </c>
      <c r="C62" s="51">
        <f>'Volume Driver - NO EDIT'!K$62</f>
        <v>1</v>
      </c>
      <c r="D62" s="17" t="str">
        <f>'Price Catalogue - Services'!A$67</f>
        <v>gov</v>
      </c>
      <c r="E62" s="17" t="str">
        <f>'Price Catalogue - Services'!B$67</f>
        <v>9</v>
      </c>
      <c r="F62" s="17">
        <f>'Price Catalogue - Services'!C$67</f>
        <v>0</v>
      </c>
      <c r="G62" s="17" t="str">
        <f>'Price Catalogue - Services'!D$67</f>
        <v>Governance</v>
      </c>
      <c r="H62" s="17" t="str">
        <f>'Price Catalogue - Services'!E$67</f>
        <v>Governance</v>
      </c>
      <c r="I62" s="17" t="str">
        <f>'Price Catalogue - Services'!F$67</f>
        <v>Governance</v>
      </c>
      <c r="J62" s="17" t="str">
        <f>'Price Catalogue - Services'!G$67</f>
        <v>% of yearly expenditure</v>
      </c>
      <c r="K62" s="17" t="str">
        <f>'Price Catalogue - Services'!H$67</f>
        <v>Monthly service fee</v>
      </c>
      <c r="L62" s="17" t="str">
        <f>'Price Catalogue - Services'!I$67</f>
        <v>9/5</v>
      </c>
      <c r="M62" s="17" t="str">
        <f>'Price Catalogue - Services'!J$67</f>
        <v>N/A</v>
      </c>
      <c r="N62" s="17" t="str">
        <f>'Price Catalogue - Services'!K$67</f>
        <v>N/A</v>
      </c>
      <c r="O62" s="54">
        <f>'Price Catalogue - Services'!L$67*SUM($W2:$W46,$W59:$W59)/PriceModelTable[[#This Row],[Months]]</f>
        <v>0</v>
      </c>
      <c r="P62" s="54">
        <f>'Price Catalogue - Services'!M$67*SUM($W2:$W46,$W59:$W59)/PriceModelTable[[#This Row],[Months]]</f>
        <v>0</v>
      </c>
      <c r="Q62" s="5">
        <f>'Price Catalogue - Services'!N$67</f>
        <v>0</v>
      </c>
      <c r="R62" s="38">
        <f>'Price Catalogue - Services'!O$67</f>
        <v>0</v>
      </c>
      <c r="S62" s="17" t="str">
        <f>'Price Catalogue - Services'!P$67</f>
        <v>N/A</v>
      </c>
      <c r="T62" s="5" t="str">
        <f>'Price Catalogue - Services'!Q$67</f>
        <v>N/A</v>
      </c>
      <c r="U62" s="17" t="str">
        <f>'Price Catalogue - Services'!R$67</f>
        <v>Governance for the FWC and its service delivery. Percentage of annual service fees for current year.</v>
      </c>
      <c r="V62" s="17">
        <f>'Price Catalogue - Services'!S$67</f>
        <v>1</v>
      </c>
      <c r="W6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2" s="21">
        <f>PriceModelTable[[#This Row],[Service Fees]]+PriceModelTable[[#This Row],[Effort Bands]]</f>
        <v>0</v>
      </c>
      <c r="Z62" s="2"/>
      <c r="AA62" s="20"/>
      <c r="AB62" s="4"/>
      <c r="AD62" s="19"/>
    </row>
    <row r="63" spans="1:30" ht="11.25" customHeight="1" x14ac:dyDescent="0.25">
      <c r="A63" s="51" t="str">
        <f>'Volume Driver - NO EDIT'!$L$1</f>
        <v>2020</v>
      </c>
      <c r="B63" s="51">
        <f>'Volume Driver - NO EDIT'!$L$63</f>
        <v>12</v>
      </c>
      <c r="C63" s="51">
        <f>'Volume Driver - NO EDIT'!L$2</f>
        <v>1</v>
      </c>
      <c r="D63" s="17" t="str">
        <f>'Price Catalogue - Services'!A$7</f>
        <v>ext-fw</v>
      </c>
      <c r="E63" s="17" t="str">
        <f>'Price Catalogue - Services'!B$7</f>
        <v>6.1.1.10</v>
      </c>
      <c r="F63" s="17">
        <f>'Price Catalogue - Services'!C$7</f>
        <v>0</v>
      </c>
      <c r="G63" s="17" t="str">
        <f>'Price Catalogue - Services'!D$7</f>
        <v>Managed datacentre</v>
      </c>
      <c r="H63" s="17" t="str">
        <f>'Price Catalogue - Services'!E$7</f>
        <v>External firewall</v>
      </c>
      <c r="I63" s="17" t="str">
        <f>'Price Catalogue - Services'!F$7</f>
        <v>Managed service</v>
      </c>
      <c r="J63" s="17" t="str">
        <f>'Price Catalogue - Services'!G$7</f>
        <v>managed datacentre</v>
      </c>
      <c r="K63" s="17" t="str">
        <f>'Price Catalogue - Services'!H$7</f>
        <v>Monthly service fee</v>
      </c>
      <c r="L63" s="17" t="str">
        <f>'Price Catalogue - Services'!I$7</f>
        <v>24/7</v>
      </c>
      <c r="M63" s="17" t="str">
        <f>'Price Catalogue - Services'!J$7</f>
        <v>any</v>
      </c>
      <c r="N63" s="17" t="str">
        <f>'Price Catalogue - Services'!K$7</f>
        <v>N/A</v>
      </c>
      <c r="O63" s="5">
        <f>'Price Catalogue - Services'!L$7</f>
        <v>0</v>
      </c>
      <c r="P63" s="5">
        <f>'Price Catalogue - Services'!M$7</f>
        <v>1620</v>
      </c>
      <c r="Q63" s="5">
        <f>'Price Catalogue - Services'!N$7</f>
        <v>0</v>
      </c>
      <c r="R63" s="38">
        <f>'Price Catalogue - Services'!O$7</f>
        <v>0</v>
      </c>
      <c r="S63" s="17" t="str">
        <f>'Price Catalogue - Services'!P$7</f>
        <v>E1</v>
      </c>
      <c r="T63" s="5">
        <f>'Price Catalogue - Services'!Q$7</f>
        <v>0</v>
      </c>
      <c r="U63" s="17" t="str">
        <f>'Price Catalogue - Services'!R$7</f>
        <v>Highly available external firewall service for all ECHA IT services. Changes charged separately via Effort Band.</v>
      </c>
      <c r="V63" s="17">
        <f>'Price Catalogue - Services'!S$7</f>
        <v>1</v>
      </c>
      <c r="W6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3" s="21">
        <f>PriceModelTable[[#This Row],[Service Fees]]+PriceModelTable[[#This Row],[Effort Bands]]</f>
        <v>0</v>
      </c>
      <c r="Z63" s="2"/>
      <c r="AA63" s="20"/>
      <c r="AB63" s="4"/>
      <c r="AD63" s="19"/>
    </row>
    <row r="64" spans="1:30" ht="11.25" customHeight="1" x14ac:dyDescent="0.25">
      <c r="A64" s="51" t="str">
        <f>'Volume Driver - NO EDIT'!$L$1</f>
        <v>2020</v>
      </c>
      <c r="B64" s="51">
        <f>'Volume Driver - NO EDIT'!$L$63</f>
        <v>12</v>
      </c>
      <c r="C64" s="51">
        <f>'Volume Driver - NO EDIT'!L$3</f>
        <v>1</v>
      </c>
      <c r="D64" s="17" t="str">
        <f>'Price Catalogue - Services'!A$8</f>
        <v>r-proxy</v>
      </c>
      <c r="E64" s="17" t="str">
        <f>'Price Catalogue - Services'!B$8</f>
        <v>6.1.1.10</v>
      </c>
      <c r="F64" s="17">
        <f>'Price Catalogue - Services'!C$8</f>
        <v>0</v>
      </c>
      <c r="G64" s="17" t="str">
        <f>'Price Catalogue - Services'!D$8</f>
        <v>Managed datacentre</v>
      </c>
      <c r="H64" s="17" t="str">
        <f>'Price Catalogue - Services'!E$8</f>
        <v>Reverse Proxy</v>
      </c>
      <c r="I64" s="17" t="str">
        <f>'Price Catalogue - Services'!F$8</f>
        <v>Managed service</v>
      </c>
      <c r="J64" s="17" t="str">
        <f>'Price Catalogue - Services'!G$8</f>
        <v>managed datacentre</v>
      </c>
      <c r="K64" s="17" t="str">
        <f>'Price Catalogue - Services'!H$8</f>
        <v>Monthly service fee</v>
      </c>
      <c r="L64" s="17" t="str">
        <f>'Price Catalogue - Services'!I$8</f>
        <v>24/7</v>
      </c>
      <c r="M64" s="17" t="str">
        <f>'Price Catalogue - Services'!J$8</f>
        <v>any</v>
      </c>
      <c r="N64" s="17" t="str">
        <f>'Price Catalogue - Services'!K$8</f>
        <v>N/A</v>
      </c>
      <c r="O64" s="5">
        <f>'Price Catalogue - Services'!L$8</f>
        <v>0</v>
      </c>
      <c r="P64" s="5">
        <f>'Price Catalogue - Services'!M$8</f>
        <v>1053</v>
      </c>
      <c r="Q64" s="5">
        <f>'Price Catalogue - Services'!N$8</f>
        <v>0</v>
      </c>
      <c r="R64" s="38">
        <f>'Price Catalogue - Services'!O$8</f>
        <v>0</v>
      </c>
      <c r="S64" s="17" t="str">
        <f>'Price Catalogue - Services'!P$8</f>
        <v>E5</v>
      </c>
      <c r="T64" s="5">
        <f>'Price Catalogue - Services'!Q$8</f>
        <v>0</v>
      </c>
      <c r="U64" s="17" t="str">
        <f>'Price Catalogue - Services'!R$8</f>
        <v>Highly available reverse proxy service for all pertient ECHA IT services. Changes charged separately via Effort Band.</v>
      </c>
      <c r="V64" s="17">
        <f>'Price Catalogue - Services'!S$8</f>
        <v>1</v>
      </c>
      <c r="W6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4" s="21">
        <f>PriceModelTable[[#This Row],[Service Fees]]+PriceModelTable[[#This Row],[Effort Bands]]</f>
        <v>0</v>
      </c>
      <c r="Z64" s="2"/>
      <c r="AA64" s="20"/>
    </row>
    <row r="65" spans="1:27" ht="11.25" customHeight="1" x14ac:dyDescent="0.25">
      <c r="A65" s="51" t="str">
        <f>'Volume Driver - NO EDIT'!$L$1</f>
        <v>2020</v>
      </c>
      <c r="B65" s="51">
        <f>'Volume Driver - NO EDIT'!$L$63</f>
        <v>12</v>
      </c>
      <c r="C65" s="51">
        <f>'Volume Driver - NO EDIT'!L$4</f>
        <v>1</v>
      </c>
      <c r="D65" s="17" t="str">
        <f>'Price Catalogue - Services'!A$9</f>
        <v>cl-proxy-p</v>
      </c>
      <c r="E65" s="17" t="str">
        <f>'Price Catalogue - Services'!B$9</f>
        <v>6.1.1.10</v>
      </c>
      <c r="F65" s="17">
        <f>'Price Catalogue - Services'!C$9</f>
        <v>0</v>
      </c>
      <c r="G65" s="17" t="str">
        <f>'Price Catalogue - Services'!D$9</f>
        <v>Managed datacentre</v>
      </c>
      <c r="H65" s="17" t="str">
        <f>'Price Catalogue - Services'!E$9</f>
        <v>Client Proxy</v>
      </c>
      <c r="I65" s="17" t="str">
        <f>'Price Catalogue - Services'!F$9</f>
        <v>Managed service</v>
      </c>
      <c r="J65" s="17" t="str">
        <f>'Price Catalogue - Services'!G$9</f>
        <v>managed datacentre</v>
      </c>
      <c r="K65" s="17" t="str">
        <f>'Price Catalogue - Services'!H$9</f>
        <v>Monthly service fee</v>
      </c>
      <c r="L65" s="17" t="str">
        <f>'Price Catalogue - Services'!I$9</f>
        <v>24/7</v>
      </c>
      <c r="M65" s="17" t="str">
        <f>'Price Catalogue - Services'!J$9</f>
        <v>private</v>
      </c>
      <c r="N65" s="17" t="str">
        <f>'Price Catalogue - Services'!K$9</f>
        <v>N/A</v>
      </c>
      <c r="O65" s="5">
        <f>'Price Catalogue - Services'!L$9</f>
        <v>0</v>
      </c>
      <c r="P65" s="5">
        <f>'Price Catalogue - Services'!M$9</f>
        <v>1800</v>
      </c>
      <c r="Q65" s="5">
        <f>'Price Catalogue - Services'!N$9</f>
        <v>0</v>
      </c>
      <c r="R65" s="38">
        <f>'Price Catalogue - Services'!O$9</f>
        <v>0</v>
      </c>
      <c r="S65" s="17" t="str">
        <f>'Price Catalogue - Services'!P$9</f>
        <v>E1</v>
      </c>
      <c r="T65" s="5">
        <f>'Price Catalogue - Services'!Q$9</f>
        <v>0</v>
      </c>
      <c r="U65" s="17" t="str">
        <f>'Price Catalogue - Services'!R$9</f>
        <v>Highly available client proxy services for all pertinent ECHA IT services. Changes charged separately via Effort Band.</v>
      </c>
      <c r="V65" s="17">
        <f>'Price Catalogue - Services'!S$9</f>
        <v>1</v>
      </c>
      <c r="W6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5" s="21">
        <f>PriceModelTable[[#This Row],[Service Fees]]+PriceModelTable[[#This Row],[Effort Bands]]</f>
        <v>0</v>
      </c>
      <c r="Z65" s="2"/>
      <c r="AA65" s="20"/>
    </row>
    <row r="66" spans="1:27" ht="11.25" customHeight="1" x14ac:dyDescent="0.25">
      <c r="A66" s="51" t="str">
        <f>'Volume Driver - NO EDIT'!$L$1</f>
        <v>2020</v>
      </c>
      <c r="B66" s="51">
        <f>'Volume Driver - NO EDIT'!$L$63</f>
        <v>12</v>
      </c>
      <c r="C66" s="51">
        <f>'Volume Driver - NO EDIT'!L$5</f>
        <v>1</v>
      </c>
      <c r="D66" s="17" t="str">
        <f>'Price Catalogue - Services'!A$10</f>
        <v>waf-p</v>
      </c>
      <c r="E66" s="17" t="str">
        <f>'Price Catalogue - Services'!B$10</f>
        <v>6.1.1.10</v>
      </c>
      <c r="F66" s="17">
        <f>'Price Catalogue - Services'!C$10</f>
        <v>0</v>
      </c>
      <c r="G66" s="17" t="str">
        <f>'Price Catalogue - Services'!D$10</f>
        <v>Managed datacentre</v>
      </c>
      <c r="H66" s="17" t="str">
        <f>'Price Catalogue - Services'!E$10</f>
        <v>Web Application Firewall</v>
      </c>
      <c r="I66" s="17" t="str">
        <f>'Price Catalogue - Services'!F$10</f>
        <v>Managed service</v>
      </c>
      <c r="J66" s="17" t="str">
        <f>'Price Catalogue - Services'!G$10</f>
        <v>managed datacentre</v>
      </c>
      <c r="K66" s="17" t="str">
        <f>'Price Catalogue - Services'!H$10</f>
        <v>Monthly service fee</v>
      </c>
      <c r="L66" s="17" t="str">
        <f>'Price Catalogue - Services'!I$10</f>
        <v>24/7</v>
      </c>
      <c r="M66" s="17" t="str">
        <f>'Price Catalogue - Services'!J$10</f>
        <v>private</v>
      </c>
      <c r="N66" s="17" t="str">
        <f>'Price Catalogue - Services'!K$10</f>
        <v>N/A</v>
      </c>
      <c r="O66" s="5">
        <f>'Price Catalogue - Services'!L$10</f>
        <v>0</v>
      </c>
      <c r="P66" s="5">
        <f>'Price Catalogue - Services'!M$10</f>
        <v>4140</v>
      </c>
      <c r="Q66" s="5">
        <f>'Price Catalogue - Services'!N$10</f>
        <v>0</v>
      </c>
      <c r="R66" s="38">
        <f>'Price Catalogue - Services'!O$10</f>
        <v>0</v>
      </c>
      <c r="S66" s="17" t="str">
        <f>'Price Catalogue - Services'!P$10</f>
        <v>E1</v>
      </c>
      <c r="T66" s="5">
        <f>'Price Catalogue - Services'!Q$10</f>
        <v>0</v>
      </c>
      <c r="U66" s="17" t="str">
        <f>'Price Catalogue - Services'!R$10</f>
        <v>Highly available web application firewall service for all perinent ECHA IT services. Changes charged separately via Effort Band.</v>
      </c>
      <c r="V66" s="17">
        <f>'Price Catalogue - Services'!S$10</f>
        <v>1</v>
      </c>
      <c r="W6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6" s="21">
        <f>PriceModelTable[[#This Row],[Service Fees]]+PriceModelTable[[#This Row],[Effort Bands]]</f>
        <v>0</v>
      </c>
      <c r="Z66" s="2"/>
      <c r="AA66" s="20"/>
    </row>
    <row r="67" spans="1:27" ht="11.25" customHeight="1" x14ac:dyDescent="0.25">
      <c r="A67" s="51" t="str">
        <f>'Volume Driver - NO EDIT'!$L$1</f>
        <v>2020</v>
      </c>
      <c r="B67" s="51">
        <f>'Volume Driver - NO EDIT'!$L$63</f>
        <v>12</v>
      </c>
      <c r="C67" s="51">
        <f>'Volume Driver - NO EDIT'!L$6</f>
        <v>0</v>
      </c>
      <c r="D67" s="17" t="str">
        <f>'Price Catalogue - Services'!A$11</f>
        <v>cl-proxy-tc</v>
      </c>
      <c r="E67" s="17" t="str">
        <f>'Price Catalogue - Services'!B$11</f>
        <v>6.1.1.10</v>
      </c>
      <c r="F67" s="17">
        <f>'Price Catalogue - Services'!C$11</f>
        <v>0</v>
      </c>
      <c r="G67" s="17" t="str">
        <f>'Price Catalogue - Services'!D$11</f>
        <v>Managed datacentre</v>
      </c>
      <c r="H67" s="17" t="str">
        <f>'Price Catalogue - Services'!E$11</f>
        <v>Client Proxy</v>
      </c>
      <c r="I67" s="17" t="str">
        <f>'Price Catalogue - Services'!F$11</f>
        <v>Managed service</v>
      </c>
      <c r="J67" s="17" t="str">
        <f>'Price Catalogue - Services'!G$11</f>
        <v>managed datacentre</v>
      </c>
      <c r="K67" s="17" t="str">
        <f>'Price Catalogue - Services'!H$11</f>
        <v>Monthly service fee</v>
      </c>
      <c r="L67" s="17" t="str">
        <f>'Price Catalogue - Services'!I$11</f>
        <v>24/7</v>
      </c>
      <c r="M67" s="17" t="str">
        <f>'Price Catalogue - Services'!J$11</f>
        <v>trusted community</v>
      </c>
      <c r="N67" s="17" t="str">
        <f>'Price Catalogue - Services'!K$11</f>
        <v>N/A</v>
      </c>
      <c r="O67" s="5">
        <f>'Price Catalogue - Services'!L$11</f>
        <v>0</v>
      </c>
      <c r="P67" s="5">
        <f>'Price Catalogue - Services'!M$11</f>
        <v>810</v>
      </c>
      <c r="Q67" s="5">
        <f>'Price Catalogue - Services'!N$11</f>
        <v>0</v>
      </c>
      <c r="R67" s="38">
        <f>'Price Catalogue - Services'!O$11</f>
        <v>0</v>
      </c>
      <c r="S67" s="17" t="str">
        <f>'Price Catalogue - Services'!P$11</f>
        <v>E1</v>
      </c>
      <c r="T67" s="5">
        <f>'Price Catalogue - Services'!Q$11</f>
        <v>0</v>
      </c>
      <c r="U67" s="17" t="str">
        <f>'Price Catalogue - Services'!R$11</f>
        <v>Highly available client proxy services for all pertinent ECHA IT services. Changes charged separately via Effort Band.</v>
      </c>
      <c r="V67" s="17">
        <f>'Price Catalogue - Services'!S$11</f>
        <v>1</v>
      </c>
      <c r="W6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7" s="21">
        <f>PriceModelTable[[#This Row],[Service Fees]]+PriceModelTable[[#This Row],[Effort Bands]]</f>
        <v>0</v>
      </c>
      <c r="Z67" s="2"/>
      <c r="AA67" s="20"/>
    </row>
    <row r="68" spans="1:27" ht="11.25" customHeight="1" x14ac:dyDescent="0.25">
      <c r="A68" s="51" t="str">
        <f>'Volume Driver - NO EDIT'!$L$1</f>
        <v>2020</v>
      </c>
      <c r="B68" s="51">
        <f>'Volume Driver - NO EDIT'!$L$63</f>
        <v>12</v>
      </c>
      <c r="C68" s="51">
        <f>'Volume Driver - NO EDIT'!L$7</f>
        <v>0</v>
      </c>
      <c r="D68" s="17" t="str">
        <f>'Price Catalogue - Services'!A$12</f>
        <v>waf-tc</v>
      </c>
      <c r="E68" s="17" t="str">
        <f>'Price Catalogue - Services'!B$12</f>
        <v>6.1.1.10</v>
      </c>
      <c r="F68" s="17">
        <f>'Price Catalogue - Services'!C$12</f>
        <v>0</v>
      </c>
      <c r="G68" s="17" t="str">
        <f>'Price Catalogue - Services'!D$12</f>
        <v>Managed datacentre</v>
      </c>
      <c r="H68" s="17" t="str">
        <f>'Price Catalogue - Services'!E$12</f>
        <v>Web Application Firewall</v>
      </c>
      <c r="I68" s="17" t="str">
        <f>'Price Catalogue - Services'!F$12</f>
        <v>Managed service</v>
      </c>
      <c r="J68" s="17" t="str">
        <f>'Price Catalogue - Services'!G$12</f>
        <v>managed datacentre</v>
      </c>
      <c r="K68" s="17" t="str">
        <f>'Price Catalogue - Services'!H$12</f>
        <v>Monthly service fee</v>
      </c>
      <c r="L68" s="17" t="str">
        <f>'Price Catalogue - Services'!I$12</f>
        <v>24/7</v>
      </c>
      <c r="M68" s="17" t="str">
        <f>'Price Catalogue - Services'!J$12</f>
        <v>trusted community</v>
      </c>
      <c r="N68" s="17" t="str">
        <f>'Price Catalogue - Services'!K$12</f>
        <v>N/A</v>
      </c>
      <c r="O68" s="5">
        <f>'Price Catalogue - Services'!L$12</f>
        <v>0</v>
      </c>
      <c r="P68" s="5">
        <f>'Price Catalogue - Services'!M$12</f>
        <v>1863</v>
      </c>
      <c r="Q68" s="5">
        <f>'Price Catalogue - Services'!N$12</f>
        <v>0</v>
      </c>
      <c r="R68" s="38">
        <f>'Price Catalogue - Services'!O$12</f>
        <v>0</v>
      </c>
      <c r="S68" s="17" t="str">
        <f>'Price Catalogue - Services'!P$12</f>
        <v>E1</v>
      </c>
      <c r="T68" s="5">
        <f>'Price Catalogue - Services'!Q$12</f>
        <v>0</v>
      </c>
      <c r="U68" s="17" t="str">
        <f>'Price Catalogue - Services'!R$12</f>
        <v>Highly available web application firewall service for all perinent ECHA IT services. Changes charged separately via Effort Band.</v>
      </c>
      <c r="V68" s="17">
        <f>'Price Catalogue - Services'!S$12</f>
        <v>1</v>
      </c>
      <c r="W6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8" s="21">
        <f>PriceModelTable[[#This Row],[Service Fees]]+PriceModelTable[[#This Row],[Effort Bands]]</f>
        <v>0</v>
      </c>
      <c r="Z68" s="2"/>
      <c r="AA68" s="20"/>
    </row>
    <row r="69" spans="1:27" ht="11.25" customHeight="1" x14ac:dyDescent="0.25">
      <c r="A69" s="51" t="str">
        <f>'Volume Driver - NO EDIT'!$L$1</f>
        <v>2020</v>
      </c>
      <c r="B69" s="51">
        <f>'Volume Driver - NO EDIT'!$L$63</f>
        <v>12</v>
      </c>
      <c r="C69" s="51">
        <f>'Volume Driver - NO EDIT'!L$15</f>
        <v>37000</v>
      </c>
      <c r="D69" s="17" t="str">
        <f>'Price Catalogue - Services'!A$20</f>
        <v>bronze-p</v>
      </c>
      <c r="E69" s="17" t="str">
        <f>'Price Catalogue - Services'!B$20</f>
        <v>6.1.1.4</v>
      </c>
      <c r="F69" s="17">
        <f>'Price Catalogue - Services'!C$20</f>
        <v>8</v>
      </c>
      <c r="G69" s="17" t="str">
        <f>'Price Catalogue - Services'!D$20</f>
        <v>Managed datacentre</v>
      </c>
      <c r="H69" s="17" t="str">
        <f>'Price Catalogue - Services'!E$20</f>
        <v>Cloud Service</v>
      </c>
      <c r="I69" s="17" t="str">
        <f>'Price Catalogue - Services'!F$20</f>
        <v>Storage, bronze</v>
      </c>
      <c r="J69" s="17" t="str">
        <f>'Price Catalogue - Services'!G$20</f>
        <v>GB</v>
      </c>
      <c r="K69" s="17" t="str">
        <f>'Price Catalogue - Services'!H$20</f>
        <v>Monthly service fee</v>
      </c>
      <c r="L69" s="17" t="str">
        <f>'Price Catalogue - Services'!I$20</f>
        <v>24/7</v>
      </c>
      <c r="M69" s="17" t="str">
        <f>'Price Catalogue - Services'!J$20</f>
        <v>private</v>
      </c>
      <c r="N69" s="17">
        <f>'Price Catalogue - Services'!K$20</f>
        <v>0</v>
      </c>
      <c r="O69" s="5">
        <f>'Price Catalogue - Services'!L$20</f>
        <v>0</v>
      </c>
      <c r="P69" s="5">
        <f>'Price Catalogue - Services'!M$20</f>
        <v>0.08</v>
      </c>
      <c r="Q69" s="5">
        <f>'Price Catalogue - Services'!N$20</f>
        <v>0</v>
      </c>
      <c r="R69" s="38">
        <f>'Price Catalogue - Services'!O$20</f>
        <v>0</v>
      </c>
      <c r="S69" s="17" t="str">
        <f>'Price Catalogue - Services'!P$20</f>
        <v>N/A</v>
      </c>
      <c r="T69" s="5" t="str">
        <f>'Price Catalogue - Services'!Q$20</f>
        <v>N/A</v>
      </c>
      <c r="U69" s="17" t="str">
        <f>'Price Catalogue - Services'!R$20</f>
        <v>The amount of provisioned storage, "bronze" tier, per GB.</v>
      </c>
      <c r="V69" s="17">
        <f>'Price Catalogue - Services'!S$20</f>
        <v>1</v>
      </c>
      <c r="W6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6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69" s="21">
        <f>PriceModelTable[[#This Row],[Service Fees]]+PriceModelTable[[#This Row],[Effort Bands]]</f>
        <v>0</v>
      </c>
      <c r="Z69" s="2"/>
      <c r="AA69" s="20"/>
    </row>
    <row r="70" spans="1:27" ht="11.25" customHeight="1" x14ac:dyDescent="0.25">
      <c r="A70" s="51" t="str">
        <f>'Volume Driver - NO EDIT'!$L$1</f>
        <v>2020</v>
      </c>
      <c r="B70" s="51">
        <f>'Volume Driver - NO EDIT'!$L$63</f>
        <v>12</v>
      </c>
      <c r="C70" s="51">
        <f>'Volume Driver - NO EDIT'!L$8</f>
        <v>2600</v>
      </c>
      <c r="D70" s="17" t="str">
        <f>'Price Catalogue - Services'!A$13</f>
        <v>cpu-p</v>
      </c>
      <c r="E70" s="17" t="str">
        <f>'Price Catalogue - Services'!B$13</f>
        <v>6.1.1.4</v>
      </c>
      <c r="F70" s="17">
        <f>'Price Catalogue - Services'!C$13</f>
        <v>1</v>
      </c>
      <c r="G70" s="17" t="str">
        <f>'Price Catalogue - Services'!D$13</f>
        <v>Managed datacentre</v>
      </c>
      <c r="H70" s="17" t="str">
        <f>'Price Catalogue - Services'!E$13</f>
        <v>Cloud Service</v>
      </c>
      <c r="I70" s="17" t="str">
        <f>'Price Catalogue - Services'!F$13</f>
        <v>Compute, CPU</v>
      </c>
      <c r="J70" s="17" t="str">
        <f>'Price Catalogue - Services'!G$13</f>
        <v>vCPU</v>
      </c>
      <c r="K70" s="17" t="str">
        <f>'Price Catalogue - Services'!H$13</f>
        <v>Monthly service fee</v>
      </c>
      <c r="L70" s="17" t="str">
        <f>'Price Catalogue - Services'!I$13</f>
        <v>24/7</v>
      </c>
      <c r="M70" s="17" t="str">
        <f>'Price Catalogue - Services'!J$13</f>
        <v>private</v>
      </c>
      <c r="N70" s="17">
        <f>'Price Catalogue - Services'!K$13</f>
        <v>0</v>
      </c>
      <c r="O70" s="5">
        <f>'Price Catalogue - Services'!L$13</f>
        <v>0</v>
      </c>
      <c r="P70" s="5">
        <f>'Price Catalogue - Services'!M$13</f>
        <v>9.7200000000000006</v>
      </c>
      <c r="Q70" s="5">
        <f>'Price Catalogue - Services'!N$13</f>
        <v>0</v>
      </c>
      <c r="R70" s="38">
        <f>'Price Catalogue - Services'!O$13</f>
        <v>0</v>
      </c>
      <c r="S70" s="17" t="str">
        <f>'Price Catalogue - Services'!P$13</f>
        <v>N/A</v>
      </c>
      <c r="T70" s="5" t="str">
        <f>'Price Catalogue - Services'!Q$13</f>
        <v>N/A</v>
      </c>
      <c r="U70" s="17" t="str">
        <f>'Price Catalogue - Services'!R$13</f>
        <v>The number of provisioned virtual CPUs for powered on VMs, per vCPU.</v>
      </c>
      <c r="V70" s="17">
        <f>'Price Catalogue - Services'!S$13</f>
        <v>1</v>
      </c>
      <c r="W7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0" s="42">
        <f>PriceModelTable[[#This Row],[Service Fees]]+PriceModelTable[[#This Row],[Effort Bands]]</f>
        <v>0</v>
      </c>
      <c r="Z70" s="2"/>
      <c r="AA70" s="20"/>
    </row>
    <row r="71" spans="1:27" ht="11.25" customHeight="1" x14ac:dyDescent="0.25">
      <c r="A71" s="51" t="str">
        <f>'Volume Driver - NO EDIT'!$L$1</f>
        <v>2020</v>
      </c>
      <c r="B71" s="51">
        <f>'Volume Driver - NO EDIT'!$L$63</f>
        <v>12</v>
      </c>
      <c r="C71" s="51">
        <f>'Volume Driver - NO EDIT'!L$11</f>
        <v>49000</v>
      </c>
      <c r="D71" s="17" t="str">
        <f>'Price Catalogue - Services'!A$16</f>
        <v>gold-dr-p</v>
      </c>
      <c r="E71" s="17" t="str">
        <f>'Price Catalogue - Services'!B$16</f>
        <v>6.1.1.4</v>
      </c>
      <c r="F71" s="17">
        <f>'Price Catalogue - Services'!C$16</f>
        <v>4</v>
      </c>
      <c r="G71" s="17" t="str">
        <f>'Price Catalogue - Services'!D$16</f>
        <v>Managed datacentre</v>
      </c>
      <c r="H71" s="17" t="str">
        <f>'Price Catalogue - Services'!E$16</f>
        <v>Cloud Service</v>
      </c>
      <c r="I71" s="17" t="str">
        <f>'Price Catalogue - Services'!F$16</f>
        <v>Storage, gold, replicated</v>
      </c>
      <c r="J71" s="17" t="str">
        <f>'Price Catalogue - Services'!G$16</f>
        <v>GB</v>
      </c>
      <c r="K71" s="17" t="str">
        <f>'Price Catalogue - Services'!H$16</f>
        <v>Monthly service fee</v>
      </c>
      <c r="L71" s="17" t="str">
        <f>'Price Catalogue - Services'!I$16</f>
        <v>24/7</v>
      </c>
      <c r="M71" s="17" t="str">
        <f>'Price Catalogue - Services'!J$16</f>
        <v>private</v>
      </c>
      <c r="N71" s="17">
        <f>'Price Catalogue - Services'!K$16</f>
        <v>0</v>
      </c>
      <c r="O71" s="5">
        <f>'Price Catalogue - Services'!L$16</f>
        <v>0</v>
      </c>
      <c r="P71" s="5">
        <f>'Price Catalogue - Services'!M$16</f>
        <v>0.65</v>
      </c>
      <c r="Q71" s="5">
        <f>'Price Catalogue - Services'!N$16</f>
        <v>0</v>
      </c>
      <c r="R71" s="38">
        <f>'Price Catalogue - Services'!O$16</f>
        <v>0</v>
      </c>
      <c r="S71" s="17" t="str">
        <f>'Price Catalogue - Services'!P$16</f>
        <v>N/A</v>
      </c>
      <c r="T71" s="5" t="str">
        <f>'Price Catalogue - Services'!Q$16</f>
        <v>N/A</v>
      </c>
      <c r="U71" s="17" t="str">
        <f>'Price Catalogue - Services'!R$16</f>
        <v>The amount of provisioned storage, "gold" tier, with cross-datacentre replication, per GB.</v>
      </c>
      <c r="V71" s="17">
        <f>'Price Catalogue - Services'!S$16</f>
        <v>1</v>
      </c>
      <c r="W7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1" s="42">
        <f>PriceModelTable[[#This Row],[Service Fees]]+PriceModelTable[[#This Row],[Effort Bands]]</f>
        <v>0</v>
      </c>
      <c r="Z71" s="2"/>
      <c r="AA71" s="20"/>
    </row>
    <row r="72" spans="1:27" ht="11.25" customHeight="1" x14ac:dyDescent="0.25">
      <c r="A72" s="51" t="str">
        <f>'Volume Driver - NO EDIT'!$L$1</f>
        <v>2020</v>
      </c>
      <c r="B72" s="51">
        <f>'Volume Driver - NO EDIT'!$L$63</f>
        <v>12</v>
      </c>
      <c r="C72" s="51">
        <f>'Volume Driver - NO EDIT'!L$12</f>
        <v>31000</v>
      </c>
      <c r="D72" s="17" t="str">
        <f>'Price Catalogue - Services'!A$17</f>
        <v>gold-p</v>
      </c>
      <c r="E72" s="17" t="str">
        <f>'Price Catalogue - Services'!B$17</f>
        <v>6.1.1.4</v>
      </c>
      <c r="F72" s="17">
        <f>'Price Catalogue - Services'!C$17</f>
        <v>5</v>
      </c>
      <c r="G72" s="17" t="str">
        <f>'Price Catalogue - Services'!D$17</f>
        <v>Managed datacentre</v>
      </c>
      <c r="H72" s="17" t="str">
        <f>'Price Catalogue - Services'!E$17</f>
        <v>Cloud Service</v>
      </c>
      <c r="I72" s="17" t="str">
        <f>'Price Catalogue - Services'!F$17</f>
        <v>Storage, gold</v>
      </c>
      <c r="J72" s="17" t="str">
        <f>'Price Catalogue - Services'!G$17</f>
        <v>GB</v>
      </c>
      <c r="K72" s="17" t="str">
        <f>'Price Catalogue - Services'!H$17</f>
        <v>Monthly service fee</v>
      </c>
      <c r="L72" s="17" t="str">
        <f>'Price Catalogue - Services'!I$17</f>
        <v>24/7</v>
      </c>
      <c r="M72" s="17" t="str">
        <f>'Price Catalogue - Services'!J$17</f>
        <v>private</v>
      </c>
      <c r="N72" s="17">
        <f>'Price Catalogue - Services'!K$17</f>
        <v>0</v>
      </c>
      <c r="O72" s="5">
        <f>'Price Catalogue - Services'!L$17</f>
        <v>0</v>
      </c>
      <c r="P72" s="5">
        <f>'Price Catalogue - Services'!M$17</f>
        <v>0.32</v>
      </c>
      <c r="Q72" s="5">
        <f>'Price Catalogue - Services'!N$17</f>
        <v>0</v>
      </c>
      <c r="R72" s="38">
        <f>'Price Catalogue - Services'!O$17</f>
        <v>0</v>
      </c>
      <c r="S72" s="17" t="str">
        <f>'Price Catalogue - Services'!P$17</f>
        <v>N/A</v>
      </c>
      <c r="T72" s="5" t="str">
        <f>'Price Catalogue - Services'!Q$17</f>
        <v>N/A</v>
      </c>
      <c r="U72" s="17" t="str">
        <f>'Price Catalogue - Services'!R$17</f>
        <v>The amount of provisioned storage, "gold" tier, per GB.</v>
      </c>
      <c r="V72" s="17">
        <f>'Price Catalogue - Services'!S$17</f>
        <v>1</v>
      </c>
      <c r="W7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2" s="42">
        <f>PriceModelTable[[#This Row],[Service Fees]]+PriceModelTable[[#This Row],[Effort Bands]]</f>
        <v>0</v>
      </c>
      <c r="Z72" s="2"/>
      <c r="AA72" s="20"/>
    </row>
    <row r="73" spans="1:27" ht="11.25" customHeight="1" x14ac:dyDescent="0.25">
      <c r="A73" s="51" t="str">
        <f>'Volume Driver - NO EDIT'!$L$1</f>
        <v>2020</v>
      </c>
      <c r="B73" s="51">
        <f>'Volume Driver - NO EDIT'!$L$63</f>
        <v>12</v>
      </c>
      <c r="C73" s="51">
        <f>'Volume Driver - NO EDIT'!L$10</f>
        <v>1</v>
      </c>
      <c r="D73" s="17" t="str">
        <f>'Price Catalogue - Services'!A$15</f>
        <v>net-p</v>
      </c>
      <c r="E73" s="17" t="str">
        <f>'Price Catalogue - Services'!B$15</f>
        <v>6.1.1.4</v>
      </c>
      <c r="F73" s="17">
        <f>'Price Catalogue - Services'!C$15</f>
        <v>3</v>
      </c>
      <c r="G73" s="17" t="str">
        <f>'Price Catalogue - Services'!D$15</f>
        <v>Managed datacentre</v>
      </c>
      <c r="H73" s="17" t="str">
        <f>'Price Catalogue - Services'!E$15</f>
        <v>Cloud Service</v>
      </c>
      <c r="I73" s="17" t="str">
        <f>'Price Catalogue - Services'!F$15</f>
        <v>Compute, network</v>
      </c>
      <c r="J73" s="17" t="str">
        <f>'Price Catalogue - Services'!G$15</f>
        <v>managed datacentre</v>
      </c>
      <c r="K73" s="17" t="str">
        <f>'Price Catalogue - Services'!H$15</f>
        <v>Monthly service fee</v>
      </c>
      <c r="L73" s="17" t="str">
        <f>'Price Catalogue - Services'!I$15</f>
        <v>24/7</v>
      </c>
      <c r="M73" s="17" t="str">
        <f>'Price Catalogue - Services'!J$15</f>
        <v>private</v>
      </c>
      <c r="N73" s="17" t="str">
        <f>'Price Catalogue - Services'!K$15</f>
        <v>N/A</v>
      </c>
      <c r="O73" s="5">
        <f>'Price Catalogue - Services'!L$15</f>
        <v>0</v>
      </c>
      <c r="P73" s="5">
        <f>'Price Catalogue - Services'!M$15</f>
        <v>40500</v>
      </c>
      <c r="Q73" s="5">
        <f>'Price Catalogue - Services'!N$15</f>
        <v>0</v>
      </c>
      <c r="R73" s="38">
        <f>'Price Catalogue - Services'!O$15</f>
        <v>0</v>
      </c>
      <c r="S73" s="17" t="str">
        <f>'Price Catalogue - Services'!P$15</f>
        <v>N/A</v>
      </c>
      <c r="T73" s="5" t="str">
        <f>'Price Catalogue - Services'!Q$15</f>
        <v>N/A</v>
      </c>
      <c r="U73" s="17" t="str">
        <f>'Price Catalogue - Services'!R$15</f>
        <v>The cost for network management for the entire managed datacentre.</v>
      </c>
      <c r="V73" s="17">
        <f>'Price Catalogue - Services'!S$15</f>
        <v>1</v>
      </c>
      <c r="W7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3" s="42">
        <f>PriceModelTable[[#This Row],[Service Fees]]+PriceModelTable[[#This Row],[Effort Bands]]</f>
        <v>0</v>
      </c>
      <c r="Z73" s="2"/>
      <c r="AA73" s="20"/>
    </row>
    <row r="74" spans="1:27" ht="11.25" customHeight="1" x14ac:dyDescent="0.25">
      <c r="A74" s="51" t="str">
        <f>'Volume Driver - NO EDIT'!$L$1</f>
        <v>2020</v>
      </c>
      <c r="B74" s="51">
        <f>'Volume Driver - NO EDIT'!$L$63</f>
        <v>12</v>
      </c>
      <c r="C74" s="51">
        <f>'Volume Driver - NO EDIT'!L$9</f>
        <v>7900</v>
      </c>
      <c r="D74" s="17" t="str">
        <f>'Price Catalogue - Services'!A$14</f>
        <v>ram-p</v>
      </c>
      <c r="E74" s="17" t="str">
        <f>'Price Catalogue - Services'!B$14</f>
        <v>6.1.1.4</v>
      </c>
      <c r="F74" s="17">
        <f>'Price Catalogue - Services'!C$14</f>
        <v>2</v>
      </c>
      <c r="G74" s="17" t="str">
        <f>'Price Catalogue - Services'!D$14</f>
        <v>Managed datacentre</v>
      </c>
      <c r="H74" s="17" t="str">
        <f>'Price Catalogue - Services'!E$14</f>
        <v>Cloud Service</v>
      </c>
      <c r="I74" s="17" t="str">
        <f>'Price Catalogue - Services'!F$14</f>
        <v>Compute, RAM</v>
      </c>
      <c r="J74" s="17" t="str">
        <f>'Price Catalogue - Services'!G$14</f>
        <v>GB</v>
      </c>
      <c r="K74" s="17" t="str">
        <f>'Price Catalogue - Services'!H$14</f>
        <v>Monthly service fee</v>
      </c>
      <c r="L74" s="17" t="str">
        <f>'Price Catalogue - Services'!I$14</f>
        <v>24/7</v>
      </c>
      <c r="M74" s="17" t="str">
        <f>'Price Catalogue - Services'!J$14</f>
        <v>private</v>
      </c>
      <c r="N74" s="17">
        <f>'Price Catalogue - Services'!K$14</f>
        <v>0</v>
      </c>
      <c r="O74" s="5">
        <f>'Price Catalogue - Services'!L$14</f>
        <v>0</v>
      </c>
      <c r="P74" s="5">
        <f>'Price Catalogue - Services'!M$14</f>
        <v>3.24</v>
      </c>
      <c r="Q74" s="5">
        <f>'Price Catalogue - Services'!N$14</f>
        <v>0</v>
      </c>
      <c r="R74" s="38">
        <f>'Price Catalogue - Services'!O$14</f>
        <v>0</v>
      </c>
      <c r="S74" s="17" t="str">
        <f>'Price Catalogue - Services'!P$14</f>
        <v>N/A</v>
      </c>
      <c r="T74" s="5" t="str">
        <f>'Price Catalogue - Services'!Q$14</f>
        <v>N/A</v>
      </c>
      <c r="U74" s="17" t="str">
        <f>'Price Catalogue - Services'!R$14</f>
        <v>The amount of provisioned RAM for powered on VMs, per GB.</v>
      </c>
      <c r="V74" s="17">
        <f>'Price Catalogue - Services'!S$14</f>
        <v>1</v>
      </c>
      <c r="W7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4" s="42">
        <f>PriceModelTable[[#This Row],[Service Fees]]+PriceModelTable[[#This Row],[Effort Bands]]</f>
        <v>0</v>
      </c>
      <c r="Z74" s="2"/>
      <c r="AA74" s="20"/>
    </row>
    <row r="75" spans="1:27" ht="11.25" customHeight="1" x14ac:dyDescent="0.25">
      <c r="A75" s="51" t="str">
        <f>'Volume Driver - NO EDIT'!$L$1</f>
        <v>2020</v>
      </c>
      <c r="B75" s="51">
        <f>'Volume Driver - NO EDIT'!$L$63</f>
        <v>12</v>
      </c>
      <c r="C75" s="51">
        <f>'Volume Driver - NO EDIT'!L$13</f>
        <v>9000</v>
      </c>
      <c r="D75" s="17" t="str">
        <f>'Price Catalogue - Services'!A$18</f>
        <v>silver-dr-p</v>
      </c>
      <c r="E75" s="17" t="str">
        <f>'Price Catalogue - Services'!B$18</f>
        <v>6.1.1.4</v>
      </c>
      <c r="F75" s="17">
        <f>'Price Catalogue - Services'!C$18</f>
        <v>6</v>
      </c>
      <c r="G75" s="17" t="str">
        <f>'Price Catalogue - Services'!D$18</f>
        <v>Managed datacentre</v>
      </c>
      <c r="H75" s="17" t="str">
        <f>'Price Catalogue - Services'!E$18</f>
        <v>Cloud Service</v>
      </c>
      <c r="I75" s="17" t="str">
        <f>'Price Catalogue - Services'!F$18</f>
        <v>Storage, silver, replicated</v>
      </c>
      <c r="J75" s="17" t="str">
        <f>'Price Catalogue - Services'!G$18</f>
        <v>GB</v>
      </c>
      <c r="K75" s="17" t="str">
        <f>'Price Catalogue - Services'!H$18</f>
        <v>Monthly service fee</v>
      </c>
      <c r="L75" s="17" t="str">
        <f>'Price Catalogue - Services'!I$18</f>
        <v>24/7</v>
      </c>
      <c r="M75" s="17" t="str">
        <f>'Price Catalogue - Services'!J$18</f>
        <v>private</v>
      </c>
      <c r="N75" s="17">
        <f>'Price Catalogue - Services'!K$18</f>
        <v>0</v>
      </c>
      <c r="O75" s="5">
        <f>'Price Catalogue - Services'!L$18</f>
        <v>0</v>
      </c>
      <c r="P75" s="5">
        <f>'Price Catalogue - Services'!M$18</f>
        <v>0.41</v>
      </c>
      <c r="Q75" s="5">
        <f>'Price Catalogue - Services'!N$18</f>
        <v>0</v>
      </c>
      <c r="R75" s="38">
        <f>'Price Catalogue - Services'!O$18</f>
        <v>0</v>
      </c>
      <c r="S75" s="17" t="str">
        <f>'Price Catalogue - Services'!P$18</f>
        <v>N/A</v>
      </c>
      <c r="T75" s="5" t="str">
        <f>'Price Catalogue - Services'!Q$18</f>
        <v>N/A</v>
      </c>
      <c r="U75" s="17" t="str">
        <f>'Price Catalogue - Services'!R$18</f>
        <v>The amount of provisioned storage, "silver" tier, with cross-datacentre replication, per GB.</v>
      </c>
      <c r="V75" s="17">
        <f>'Price Catalogue - Services'!S$18</f>
        <v>1</v>
      </c>
      <c r="W7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5" s="42">
        <f>PriceModelTable[[#This Row],[Service Fees]]+PriceModelTable[[#This Row],[Effort Bands]]</f>
        <v>0</v>
      </c>
      <c r="Z75" s="2"/>
      <c r="AA75" s="20"/>
    </row>
    <row r="76" spans="1:27" ht="11.25" customHeight="1" x14ac:dyDescent="0.25">
      <c r="A76" s="51" t="str">
        <f>'Volume Driver - NO EDIT'!$L$1</f>
        <v>2020</v>
      </c>
      <c r="B76" s="51">
        <f>'Volume Driver - NO EDIT'!$L$63</f>
        <v>12</v>
      </c>
      <c r="C76" s="51">
        <f>'Volume Driver - NO EDIT'!L$14</f>
        <v>121000</v>
      </c>
      <c r="D76" s="17" t="str">
        <f>'Price Catalogue - Services'!A$19</f>
        <v>silver-p</v>
      </c>
      <c r="E76" s="17" t="str">
        <f>'Price Catalogue - Services'!B$19</f>
        <v>6.1.1.4</v>
      </c>
      <c r="F76" s="17">
        <f>'Price Catalogue - Services'!C$19</f>
        <v>7</v>
      </c>
      <c r="G76" s="17" t="str">
        <f>'Price Catalogue - Services'!D$19</f>
        <v>Managed datacentre</v>
      </c>
      <c r="H76" s="17" t="str">
        <f>'Price Catalogue - Services'!E$19</f>
        <v>Cloud Service</v>
      </c>
      <c r="I76" s="17" t="str">
        <f>'Price Catalogue - Services'!F$19</f>
        <v>Storage, silver</v>
      </c>
      <c r="J76" s="17" t="str">
        <f>'Price Catalogue - Services'!G$19</f>
        <v>GB</v>
      </c>
      <c r="K76" s="17" t="str">
        <f>'Price Catalogue - Services'!H$19</f>
        <v>Monthly service fee</v>
      </c>
      <c r="L76" s="17" t="str">
        <f>'Price Catalogue - Services'!I$19</f>
        <v>24/7</v>
      </c>
      <c r="M76" s="17" t="str">
        <f>'Price Catalogue - Services'!J$19</f>
        <v>private</v>
      </c>
      <c r="N76" s="17">
        <f>'Price Catalogue - Services'!K$19</f>
        <v>0</v>
      </c>
      <c r="O76" s="5">
        <f>'Price Catalogue - Services'!L$19</f>
        <v>0</v>
      </c>
      <c r="P76" s="5">
        <f>'Price Catalogue - Services'!M$19</f>
        <v>0.2</v>
      </c>
      <c r="Q76" s="5">
        <f>'Price Catalogue - Services'!N$19</f>
        <v>0</v>
      </c>
      <c r="R76" s="38">
        <f>'Price Catalogue - Services'!O$19</f>
        <v>0</v>
      </c>
      <c r="S76" s="17" t="str">
        <f>'Price Catalogue - Services'!P$19</f>
        <v>N/A</v>
      </c>
      <c r="T76" s="5" t="str">
        <f>'Price Catalogue - Services'!Q$19</f>
        <v>N/A</v>
      </c>
      <c r="U76" s="17" t="str">
        <f>'Price Catalogue - Services'!R$19</f>
        <v>The amount of provisioned storage, "silver" tier, per GB.</v>
      </c>
      <c r="V76" s="17">
        <f>'Price Catalogue - Services'!S$19</f>
        <v>1</v>
      </c>
      <c r="W7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6" s="42">
        <f>PriceModelTable[[#This Row],[Service Fees]]+PriceModelTable[[#This Row],[Effort Bands]]</f>
        <v>0</v>
      </c>
      <c r="Z76" s="2"/>
      <c r="AA76" s="20"/>
    </row>
    <row r="77" spans="1:27" ht="11.25" customHeight="1" x14ac:dyDescent="0.25">
      <c r="A77" s="51" t="str">
        <f>'Volume Driver - NO EDIT'!$L$1</f>
        <v>2020</v>
      </c>
      <c r="B77" s="51">
        <f>'Volume Driver - NO EDIT'!$L$63</f>
        <v>12</v>
      </c>
      <c r="C77" s="51">
        <f>'Volume Driver - NO EDIT'!L$23</f>
        <v>0</v>
      </c>
      <c r="D77" s="17" t="str">
        <f>'Price Catalogue - Services'!A$28</f>
        <v>bronze-tc</v>
      </c>
      <c r="E77" s="17" t="str">
        <f>'Price Catalogue - Services'!B$28</f>
        <v>6.1.1.4</v>
      </c>
      <c r="F77" s="17">
        <f>'Price Catalogue - Services'!C$28</f>
        <v>8</v>
      </c>
      <c r="G77" s="17" t="str">
        <f>'Price Catalogue - Services'!D$28</f>
        <v>Managed datacentre</v>
      </c>
      <c r="H77" s="17" t="str">
        <f>'Price Catalogue - Services'!E$28</f>
        <v>Cloud Service</v>
      </c>
      <c r="I77" s="17" t="str">
        <f>'Price Catalogue - Services'!F$28</f>
        <v>Storage, bronze</v>
      </c>
      <c r="J77" s="17" t="str">
        <f>'Price Catalogue - Services'!G$28</f>
        <v>GB</v>
      </c>
      <c r="K77" s="17" t="str">
        <f>'Price Catalogue - Services'!H$28</f>
        <v>Monthly service fee</v>
      </c>
      <c r="L77" s="17" t="str">
        <f>'Price Catalogue - Services'!I$28</f>
        <v>24/7</v>
      </c>
      <c r="M77" s="17" t="str">
        <f>'Price Catalogue - Services'!J$28</f>
        <v>trusted community</v>
      </c>
      <c r="N77" s="17" t="str">
        <f>'Price Catalogue - Services'!K$28</f>
        <v>N/A</v>
      </c>
      <c r="O77" s="5">
        <f>'Price Catalogue - Services'!L$28</f>
        <v>0</v>
      </c>
      <c r="P77" s="5" t="str">
        <f>'Price Catalogue - Services'!M$28</f>
        <v>N/A</v>
      </c>
      <c r="Q77" s="5">
        <f>'Price Catalogue - Services'!N$28</f>
        <v>0</v>
      </c>
      <c r="R77" s="38">
        <f>'Price Catalogue - Services'!O$28</f>
        <v>0</v>
      </c>
      <c r="S77" s="17" t="str">
        <f>'Price Catalogue - Services'!P$28</f>
        <v>N/A</v>
      </c>
      <c r="T77" s="5" t="str">
        <f>'Price Catalogue - Services'!Q$28</f>
        <v>N/A</v>
      </c>
      <c r="U77" s="17" t="str">
        <f>'Price Catalogue - Services'!R$28</f>
        <v>The amount of provisioned storage, "bronze" tier, per GB.</v>
      </c>
      <c r="V77" s="17">
        <f>'Price Catalogue - Services'!S$28</f>
        <v>1</v>
      </c>
      <c r="W7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7" s="42">
        <f>PriceModelTable[[#This Row],[Service Fees]]+PriceModelTable[[#This Row],[Effort Bands]]</f>
        <v>0</v>
      </c>
      <c r="Z77" s="2"/>
      <c r="AA77" s="20"/>
    </row>
    <row r="78" spans="1:27" ht="11.25" customHeight="1" x14ac:dyDescent="0.25">
      <c r="A78" s="51" t="str">
        <f>'Volume Driver - NO EDIT'!$L$1</f>
        <v>2020</v>
      </c>
      <c r="B78" s="51">
        <f>'Volume Driver - NO EDIT'!$L$63</f>
        <v>12</v>
      </c>
      <c r="C78" s="51">
        <f>'Volume Driver - NO EDIT'!L$16</f>
        <v>0</v>
      </c>
      <c r="D78" s="17" t="str">
        <f>'Price Catalogue - Services'!A$21</f>
        <v>cpu-tc</v>
      </c>
      <c r="E78" s="17" t="str">
        <f>'Price Catalogue - Services'!B$21</f>
        <v>6.1.1.4</v>
      </c>
      <c r="F78" s="17">
        <f>'Price Catalogue - Services'!C$21</f>
        <v>1</v>
      </c>
      <c r="G78" s="17" t="str">
        <f>'Price Catalogue - Services'!D$21</f>
        <v>Managed datacentre</v>
      </c>
      <c r="H78" s="17" t="str">
        <f>'Price Catalogue - Services'!E$21</f>
        <v>Cloud Service</v>
      </c>
      <c r="I78" s="17" t="str">
        <f>'Price Catalogue - Services'!F$21</f>
        <v>Compute, CPU</v>
      </c>
      <c r="J78" s="17" t="str">
        <f>'Price Catalogue - Services'!G$21</f>
        <v>vCPU</v>
      </c>
      <c r="K78" s="17" t="str">
        <f>'Price Catalogue - Services'!H$21</f>
        <v>Monthly service fee</v>
      </c>
      <c r="L78" s="17" t="str">
        <f>'Price Catalogue - Services'!I$21</f>
        <v>24/7</v>
      </c>
      <c r="M78" s="17" t="str">
        <f>'Price Catalogue - Services'!J$21</f>
        <v>trusted community</v>
      </c>
      <c r="N78" s="17" t="str">
        <f>'Price Catalogue - Services'!K$21</f>
        <v>N/A</v>
      </c>
      <c r="O78" s="5">
        <f>'Price Catalogue - Services'!L$21</f>
        <v>0</v>
      </c>
      <c r="P78" s="5" t="str">
        <f>'Price Catalogue - Services'!M$21</f>
        <v>N/A</v>
      </c>
      <c r="Q78" s="5">
        <f>'Price Catalogue - Services'!N$21</f>
        <v>0</v>
      </c>
      <c r="R78" s="38">
        <f>'Price Catalogue - Services'!O$21</f>
        <v>0</v>
      </c>
      <c r="S78" s="17" t="str">
        <f>'Price Catalogue - Services'!P$21</f>
        <v>N/A</v>
      </c>
      <c r="T78" s="5" t="str">
        <f>'Price Catalogue - Services'!Q$21</f>
        <v>N/A</v>
      </c>
      <c r="U78" s="17" t="str">
        <f>'Price Catalogue - Services'!R$21</f>
        <v>The number of provisioned virtual CPUs for powered on VMs, per vCPU.</v>
      </c>
      <c r="V78" s="17">
        <f>'Price Catalogue - Services'!S$21</f>
        <v>1</v>
      </c>
      <c r="W7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8" s="42">
        <f>PriceModelTable[[#This Row],[Service Fees]]+PriceModelTable[[#This Row],[Effort Bands]]</f>
        <v>0</v>
      </c>
      <c r="Z78" s="2"/>
      <c r="AA78" s="20"/>
    </row>
    <row r="79" spans="1:27" ht="11.25" customHeight="1" x14ac:dyDescent="0.25">
      <c r="A79" s="51" t="str">
        <f>'Volume Driver - NO EDIT'!$L$1</f>
        <v>2020</v>
      </c>
      <c r="B79" s="51">
        <f>'Volume Driver - NO EDIT'!$L$63</f>
        <v>12</v>
      </c>
      <c r="C79" s="51">
        <f>'Volume Driver - NO EDIT'!L$19</f>
        <v>0</v>
      </c>
      <c r="D79" s="17" t="str">
        <f>'Price Catalogue - Services'!A$24</f>
        <v>gold-dr-tc</v>
      </c>
      <c r="E79" s="17" t="str">
        <f>'Price Catalogue - Services'!B$24</f>
        <v>6.1.1.4</v>
      </c>
      <c r="F79" s="17">
        <f>'Price Catalogue - Services'!C$24</f>
        <v>4</v>
      </c>
      <c r="G79" s="17" t="str">
        <f>'Price Catalogue - Services'!D$24</f>
        <v>Managed datacentre</v>
      </c>
      <c r="H79" s="17" t="str">
        <f>'Price Catalogue - Services'!E$24</f>
        <v>Cloud Service</v>
      </c>
      <c r="I79" s="17" t="str">
        <f>'Price Catalogue - Services'!F$24</f>
        <v>Storage, gold, replicated</v>
      </c>
      <c r="J79" s="17" t="str">
        <f>'Price Catalogue - Services'!G$24</f>
        <v>GB</v>
      </c>
      <c r="K79" s="17" t="str">
        <f>'Price Catalogue - Services'!H$24</f>
        <v>Monthly service fee</v>
      </c>
      <c r="L79" s="17" t="str">
        <f>'Price Catalogue - Services'!I$24</f>
        <v>24/7</v>
      </c>
      <c r="M79" s="17" t="str">
        <f>'Price Catalogue - Services'!J$24</f>
        <v>trusted community</v>
      </c>
      <c r="N79" s="17" t="str">
        <f>'Price Catalogue - Services'!K$24</f>
        <v>N/A</v>
      </c>
      <c r="O79" s="5">
        <f>'Price Catalogue - Services'!L$24</f>
        <v>0</v>
      </c>
      <c r="P79" s="5" t="str">
        <f>'Price Catalogue - Services'!M$24</f>
        <v>N/A</v>
      </c>
      <c r="Q79" s="5">
        <f>'Price Catalogue - Services'!N$24</f>
        <v>0</v>
      </c>
      <c r="R79" s="38">
        <f>'Price Catalogue - Services'!O$24</f>
        <v>0</v>
      </c>
      <c r="S79" s="17" t="str">
        <f>'Price Catalogue - Services'!P$24</f>
        <v>N/A</v>
      </c>
      <c r="T79" s="5" t="str">
        <f>'Price Catalogue - Services'!Q$24</f>
        <v>N/A</v>
      </c>
      <c r="U79" s="17" t="str">
        <f>'Price Catalogue - Services'!R$24</f>
        <v>The amount of provisioned storage, "gold" tier, with cross-datacentre replication, per GB.</v>
      </c>
      <c r="V79" s="17">
        <f>'Price Catalogue - Services'!S$24</f>
        <v>1</v>
      </c>
      <c r="W7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7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79" s="42">
        <f>PriceModelTable[[#This Row],[Service Fees]]+PriceModelTable[[#This Row],[Effort Bands]]</f>
        <v>0</v>
      </c>
      <c r="Z79" s="2"/>
      <c r="AA79" s="20"/>
    </row>
    <row r="80" spans="1:27" ht="11.25" customHeight="1" x14ac:dyDescent="0.25">
      <c r="A80" s="51" t="str">
        <f>'Volume Driver - NO EDIT'!$L$1</f>
        <v>2020</v>
      </c>
      <c r="B80" s="51">
        <f>'Volume Driver - NO EDIT'!$L$63</f>
        <v>12</v>
      </c>
      <c r="C80" s="51">
        <f>'Volume Driver - NO EDIT'!L$20</f>
        <v>0</v>
      </c>
      <c r="D80" s="17" t="str">
        <f>'Price Catalogue - Services'!A$25</f>
        <v>gold-tc</v>
      </c>
      <c r="E80" s="17" t="str">
        <f>'Price Catalogue - Services'!B$25</f>
        <v>6.1.1.4</v>
      </c>
      <c r="F80" s="17">
        <f>'Price Catalogue - Services'!C$25</f>
        <v>5</v>
      </c>
      <c r="G80" s="17" t="str">
        <f>'Price Catalogue - Services'!D$25</f>
        <v>Managed datacentre</v>
      </c>
      <c r="H80" s="17" t="str">
        <f>'Price Catalogue - Services'!E$25</f>
        <v>Cloud Service</v>
      </c>
      <c r="I80" s="17" t="str">
        <f>'Price Catalogue - Services'!F$25</f>
        <v>Storage, gold</v>
      </c>
      <c r="J80" s="17" t="str">
        <f>'Price Catalogue - Services'!G$25</f>
        <v>GB</v>
      </c>
      <c r="K80" s="17" t="str">
        <f>'Price Catalogue - Services'!H$25</f>
        <v>Monthly service fee</v>
      </c>
      <c r="L80" s="17" t="str">
        <f>'Price Catalogue - Services'!I$25</f>
        <v>24/7</v>
      </c>
      <c r="M80" s="17" t="str">
        <f>'Price Catalogue - Services'!J$25</f>
        <v>trusted community</v>
      </c>
      <c r="N80" s="17" t="str">
        <f>'Price Catalogue - Services'!K$25</f>
        <v>N/A</v>
      </c>
      <c r="O80" s="5">
        <f>'Price Catalogue - Services'!L$25</f>
        <v>0</v>
      </c>
      <c r="P80" s="5" t="str">
        <f>'Price Catalogue - Services'!M$25</f>
        <v>N/A</v>
      </c>
      <c r="Q80" s="5">
        <f>'Price Catalogue - Services'!N$25</f>
        <v>0</v>
      </c>
      <c r="R80" s="38">
        <f>'Price Catalogue - Services'!O$25</f>
        <v>0</v>
      </c>
      <c r="S80" s="17" t="str">
        <f>'Price Catalogue - Services'!P$25</f>
        <v>N/A</v>
      </c>
      <c r="T80" s="5" t="str">
        <f>'Price Catalogue - Services'!Q$25</f>
        <v>N/A</v>
      </c>
      <c r="U80" s="17" t="str">
        <f>'Price Catalogue - Services'!R$25</f>
        <v>The amount of provisioned storage, "gold" tier, per GB.</v>
      </c>
      <c r="V80" s="17">
        <f>'Price Catalogue - Services'!S$25</f>
        <v>1</v>
      </c>
      <c r="W8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0" s="42">
        <f>PriceModelTable[[#This Row],[Service Fees]]+PriceModelTable[[#This Row],[Effort Bands]]</f>
        <v>0</v>
      </c>
      <c r="Z80" s="2"/>
      <c r="AA80" s="20"/>
    </row>
    <row r="81" spans="1:27" ht="11.25" customHeight="1" x14ac:dyDescent="0.25">
      <c r="A81" s="51" t="str">
        <f>'Volume Driver - NO EDIT'!$L$1</f>
        <v>2020</v>
      </c>
      <c r="B81" s="51">
        <f>'Volume Driver - NO EDIT'!$L$63</f>
        <v>12</v>
      </c>
      <c r="C81" s="51">
        <f>'Volume Driver - NO EDIT'!L$18</f>
        <v>0</v>
      </c>
      <c r="D81" s="17" t="str">
        <f>'Price Catalogue - Services'!A$23</f>
        <v>net-tc</v>
      </c>
      <c r="E81" s="17" t="str">
        <f>'Price Catalogue - Services'!B$23</f>
        <v>6.1.1.4</v>
      </c>
      <c r="F81" s="17">
        <f>'Price Catalogue - Services'!C$23</f>
        <v>3</v>
      </c>
      <c r="G81" s="17" t="str">
        <f>'Price Catalogue - Services'!D$23</f>
        <v>Managed datacentre</v>
      </c>
      <c r="H81" s="17" t="str">
        <f>'Price Catalogue - Services'!E$23</f>
        <v>Cloud Service</v>
      </c>
      <c r="I81" s="17" t="str">
        <f>'Price Catalogue - Services'!F$23</f>
        <v>Compute, network</v>
      </c>
      <c r="J81" s="17" t="str">
        <f>'Price Catalogue - Services'!G$23</f>
        <v>managed datacentre</v>
      </c>
      <c r="K81" s="17" t="str">
        <f>'Price Catalogue - Services'!H$23</f>
        <v>Monthly service fee</v>
      </c>
      <c r="L81" s="17" t="str">
        <f>'Price Catalogue - Services'!I$23</f>
        <v>24/7</v>
      </c>
      <c r="M81" s="17" t="str">
        <f>'Price Catalogue - Services'!J$23</f>
        <v>trusted community</v>
      </c>
      <c r="N81" s="17" t="str">
        <f>'Price Catalogue - Services'!K$23</f>
        <v>N/A</v>
      </c>
      <c r="O81" s="5">
        <f>'Price Catalogue - Services'!L$23</f>
        <v>0</v>
      </c>
      <c r="P81" s="5" t="str">
        <f>'Price Catalogue - Services'!M$23</f>
        <v>N/A</v>
      </c>
      <c r="Q81" s="5">
        <f>'Price Catalogue - Services'!N$23</f>
        <v>0</v>
      </c>
      <c r="R81" s="38">
        <f>'Price Catalogue - Services'!O$23</f>
        <v>0</v>
      </c>
      <c r="S81" s="17" t="str">
        <f>'Price Catalogue - Services'!P$23</f>
        <v>N/A</v>
      </c>
      <c r="T81" s="5" t="str">
        <f>'Price Catalogue - Services'!Q$23</f>
        <v>N/A</v>
      </c>
      <c r="U81" s="17" t="str">
        <f>'Price Catalogue - Services'!R$23</f>
        <v>The cost for network management for the entire managed datacentre.</v>
      </c>
      <c r="V81" s="17">
        <f>'Price Catalogue - Services'!S$23</f>
        <v>1</v>
      </c>
      <c r="W8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1" s="42">
        <f>PriceModelTable[[#This Row],[Service Fees]]+PriceModelTable[[#This Row],[Effort Bands]]</f>
        <v>0</v>
      </c>
      <c r="Z81" s="2"/>
      <c r="AA81" s="20"/>
    </row>
    <row r="82" spans="1:27" ht="11.25" customHeight="1" x14ac:dyDescent="0.25">
      <c r="A82" s="51" t="str">
        <f>'Volume Driver - NO EDIT'!$L$1</f>
        <v>2020</v>
      </c>
      <c r="B82" s="51">
        <f>'Volume Driver - NO EDIT'!$L$63</f>
        <v>12</v>
      </c>
      <c r="C82" s="51">
        <f>'Volume Driver - NO EDIT'!L$17</f>
        <v>0</v>
      </c>
      <c r="D82" s="17" t="str">
        <f>'Price Catalogue - Services'!A$22</f>
        <v>ram-tc</v>
      </c>
      <c r="E82" s="17" t="str">
        <f>'Price Catalogue - Services'!B$22</f>
        <v>6.1.1.4</v>
      </c>
      <c r="F82" s="17">
        <f>'Price Catalogue - Services'!C$22</f>
        <v>2</v>
      </c>
      <c r="G82" s="17" t="str">
        <f>'Price Catalogue - Services'!D$22</f>
        <v>Managed datacentre</v>
      </c>
      <c r="H82" s="17" t="str">
        <f>'Price Catalogue - Services'!E$22</f>
        <v>Cloud Service</v>
      </c>
      <c r="I82" s="17" t="str">
        <f>'Price Catalogue - Services'!F$22</f>
        <v>Compute, RAM</v>
      </c>
      <c r="J82" s="17" t="str">
        <f>'Price Catalogue - Services'!G$22</f>
        <v>GB</v>
      </c>
      <c r="K82" s="17" t="str">
        <f>'Price Catalogue - Services'!H$22</f>
        <v>Monthly service fee</v>
      </c>
      <c r="L82" s="17" t="str">
        <f>'Price Catalogue - Services'!I$22</f>
        <v>24/7</v>
      </c>
      <c r="M82" s="17" t="str">
        <f>'Price Catalogue - Services'!J$22</f>
        <v>trusted community</v>
      </c>
      <c r="N82" s="17" t="str">
        <f>'Price Catalogue - Services'!K$22</f>
        <v>N/A</v>
      </c>
      <c r="O82" s="5">
        <f>'Price Catalogue - Services'!L$22</f>
        <v>0</v>
      </c>
      <c r="P82" s="5" t="str">
        <f>'Price Catalogue - Services'!M$22</f>
        <v>N/A</v>
      </c>
      <c r="Q82" s="5">
        <f>'Price Catalogue - Services'!N$22</f>
        <v>0</v>
      </c>
      <c r="R82" s="38">
        <f>'Price Catalogue - Services'!O$22</f>
        <v>0</v>
      </c>
      <c r="S82" s="17" t="str">
        <f>'Price Catalogue - Services'!P$22</f>
        <v>N/A</v>
      </c>
      <c r="T82" s="5" t="str">
        <f>'Price Catalogue - Services'!Q$22</f>
        <v>N/A</v>
      </c>
      <c r="U82" s="17" t="str">
        <f>'Price Catalogue - Services'!R$22</f>
        <v>The amount of provisioned RAM for powered on VMs, per GB.</v>
      </c>
      <c r="V82" s="17">
        <f>'Price Catalogue - Services'!S$22</f>
        <v>1</v>
      </c>
      <c r="W8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2" s="42">
        <f>PriceModelTable[[#This Row],[Service Fees]]+PriceModelTable[[#This Row],[Effort Bands]]</f>
        <v>0</v>
      </c>
      <c r="Z82" s="2"/>
      <c r="AA82" s="20"/>
    </row>
    <row r="83" spans="1:27" ht="11.25" customHeight="1" x14ac:dyDescent="0.25">
      <c r="A83" s="51" t="str">
        <f>'Volume Driver - NO EDIT'!$L$1</f>
        <v>2020</v>
      </c>
      <c r="B83" s="51">
        <f>'Volume Driver - NO EDIT'!$L$63</f>
        <v>12</v>
      </c>
      <c r="C83" s="51">
        <f>'Volume Driver - NO EDIT'!L$21</f>
        <v>0</v>
      </c>
      <c r="D83" s="17" t="str">
        <f>'Price Catalogue - Services'!A$26</f>
        <v>silver-dr-tc</v>
      </c>
      <c r="E83" s="17" t="str">
        <f>'Price Catalogue - Services'!B$26</f>
        <v>6.1.1.4</v>
      </c>
      <c r="F83" s="17">
        <f>'Price Catalogue - Services'!C$26</f>
        <v>6</v>
      </c>
      <c r="G83" s="17" t="str">
        <f>'Price Catalogue - Services'!D$26</f>
        <v>Managed datacentre</v>
      </c>
      <c r="H83" s="17" t="str">
        <f>'Price Catalogue - Services'!E$26</f>
        <v>Cloud Service</v>
      </c>
      <c r="I83" s="17" t="str">
        <f>'Price Catalogue - Services'!F$26</f>
        <v>Storage, silver, replicated</v>
      </c>
      <c r="J83" s="17" t="str">
        <f>'Price Catalogue - Services'!G$26</f>
        <v>GB</v>
      </c>
      <c r="K83" s="17" t="str">
        <f>'Price Catalogue - Services'!H$26</f>
        <v>Monthly service fee</v>
      </c>
      <c r="L83" s="17" t="str">
        <f>'Price Catalogue - Services'!I$26</f>
        <v>24/7</v>
      </c>
      <c r="M83" s="17" t="str">
        <f>'Price Catalogue - Services'!J$26</f>
        <v>trusted community</v>
      </c>
      <c r="N83" s="17" t="str">
        <f>'Price Catalogue - Services'!K$26</f>
        <v>N/A</v>
      </c>
      <c r="O83" s="5">
        <f>'Price Catalogue - Services'!L$26</f>
        <v>0</v>
      </c>
      <c r="P83" s="5" t="str">
        <f>'Price Catalogue - Services'!M$26</f>
        <v>N/A</v>
      </c>
      <c r="Q83" s="5">
        <f>'Price Catalogue - Services'!N$26</f>
        <v>0</v>
      </c>
      <c r="R83" s="38">
        <f>'Price Catalogue - Services'!O$26</f>
        <v>0</v>
      </c>
      <c r="S83" s="17" t="str">
        <f>'Price Catalogue - Services'!P$26</f>
        <v>N/A</v>
      </c>
      <c r="T83" s="5" t="str">
        <f>'Price Catalogue - Services'!Q$26</f>
        <v>N/A</v>
      </c>
      <c r="U83" s="17" t="str">
        <f>'Price Catalogue - Services'!R$26</f>
        <v>The amount of provisioned storage, "silver" tier, with cross-datacentre replication, per GB.</v>
      </c>
      <c r="V83" s="17">
        <f>'Price Catalogue - Services'!S$26</f>
        <v>1</v>
      </c>
      <c r="W8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3" s="42">
        <f>PriceModelTable[[#This Row],[Service Fees]]+PriceModelTable[[#This Row],[Effort Bands]]</f>
        <v>0</v>
      </c>
      <c r="Z83" s="2"/>
      <c r="AA83" s="20"/>
    </row>
    <row r="84" spans="1:27" ht="11.25" customHeight="1" x14ac:dyDescent="0.25">
      <c r="A84" s="51" t="str">
        <f>'Volume Driver - NO EDIT'!$L$1</f>
        <v>2020</v>
      </c>
      <c r="B84" s="51">
        <f>'Volume Driver - NO EDIT'!$L$63</f>
        <v>12</v>
      </c>
      <c r="C84" s="51">
        <f>'Volume Driver - NO EDIT'!L$22</f>
        <v>0</v>
      </c>
      <c r="D84" s="17" t="str">
        <f>'Price Catalogue - Services'!A$27</f>
        <v>silver-tc</v>
      </c>
      <c r="E84" s="17" t="str">
        <f>'Price Catalogue - Services'!B$27</f>
        <v>6.1.1.4</v>
      </c>
      <c r="F84" s="17">
        <f>'Price Catalogue - Services'!C$27</f>
        <v>7</v>
      </c>
      <c r="G84" s="17" t="str">
        <f>'Price Catalogue - Services'!D$27</f>
        <v>Managed datacentre</v>
      </c>
      <c r="H84" s="17" t="str">
        <f>'Price Catalogue - Services'!E$27</f>
        <v>Cloud Service</v>
      </c>
      <c r="I84" s="17" t="str">
        <f>'Price Catalogue - Services'!F$27</f>
        <v>Storage, silver</v>
      </c>
      <c r="J84" s="17" t="str">
        <f>'Price Catalogue - Services'!G$27</f>
        <v>GB</v>
      </c>
      <c r="K84" s="17" t="str">
        <f>'Price Catalogue - Services'!H$27</f>
        <v>Monthly service fee</v>
      </c>
      <c r="L84" s="17" t="str">
        <f>'Price Catalogue - Services'!I$27</f>
        <v>24/7</v>
      </c>
      <c r="M84" s="17" t="str">
        <f>'Price Catalogue - Services'!J$27</f>
        <v>trusted community</v>
      </c>
      <c r="N84" s="17" t="str">
        <f>'Price Catalogue - Services'!K$27</f>
        <v>N/A</v>
      </c>
      <c r="O84" s="5">
        <f>'Price Catalogue - Services'!L$27</f>
        <v>0</v>
      </c>
      <c r="P84" s="5" t="str">
        <f>'Price Catalogue - Services'!M$27</f>
        <v>N/A</v>
      </c>
      <c r="Q84" s="5">
        <f>'Price Catalogue - Services'!N$27</f>
        <v>0</v>
      </c>
      <c r="R84" s="38">
        <f>'Price Catalogue - Services'!O$27</f>
        <v>0</v>
      </c>
      <c r="S84" s="17" t="str">
        <f>'Price Catalogue - Services'!P$27</f>
        <v>N/A</v>
      </c>
      <c r="T84" s="5" t="str">
        <f>'Price Catalogue - Services'!Q$27</f>
        <v>N/A</v>
      </c>
      <c r="U84" s="17" t="str">
        <f>'Price Catalogue - Services'!R$27</f>
        <v>The amount of provisioned storage, "silver" tier, per GB.</v>
      </c>
      <c r="V84" s="17">
        <f>'Price Catalogue - Services'!S$27</f>
        <v>1</v>
      </c>
      <c r="W8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4" s="42">
        <f>PriceModelTable[[#This Row],[Service Fees]]+PriceModelTable[[#This Row],[Effort Bands]]</f>
        <v>0</v>
      </c>
      <c r="Z84" s="2"/>
      <c r="AA84" s="20"/>
    </row>
    <row r="85" spans="1:27" ht="11.25" customHeight="1" x14ac:dyDescent="0.25">
      <c r="A85" s="51" t="str">
        <f>'Volume Driver - NO EDIT'!$L$1</f>
        <v>2020</v>
      </c>
      <c r="B85" s="51">
        <f>'Volume Driver - NO EDIT'!$L$63</f>
        <v>12</v>
      </c>
      <c r="C85" s="51">
        <f>'Volume Driver - NO EDIT'!L$26</f>
        <v>560</v>
      </c>
      <c r="D85" s="17" t="str">
        <f>'Price Catalogue - Services'!A$31</f>
        <v>lic-lnx</v>
      </c>
      <c r="E85" s="17" t="str">
        <f>'Price Catalogue - Services'!B$31</f>
        <v>6.1.1.5</v>
      </c>
      <c r="F85" s="17">
        <f>'Price Catalogue - Services'!C$31</f>
        <v>0</v>
      </c>
      <c r="G85" s="17" t="str">
        <f>'Price Catalogue - Services'!D$31</f>
        <v>Managed datacentre</v>
      </c>
      <c r="H85" s="17" t="str">
        <f>'Price Catalogue - Services'!E$31</f>
        <v>Managed OS</v>
      </c>
      <c r="I85" s="17" t="str">
        <f>'Price Catalogue - Services'!F$31</f>
        <v>OS license, Linux</v>
      </c>
      <c r="J85" s="17" t="str">
        <f>'Price Catalogue - Services'!G$31</f>
        <v>VM</v>
      </c>
      <c r="K85" s="17" t="str">
        <f>'Price Catalogue - Services'!H$31</f>
        <v>Monthly service fee</v>
      </c>
      <c r="L85" s="17" t="str">
        <f>'Price Catalogue - Services'!I$31</f>
        <v>24/7</v>
      </c>
      <c r="M85" s="17" t="str">
        <f>'Price Catalogue - Services'!J$31</f>
        <v>private</v>
      </c>
      <c r="N85" s="17">
        <f>'Price Catalogue - Services'!K$31</f>
        <v>0</v>
      </c>
      <c r="O85" s="5">
        <f>'Price Catalogue - Services'!L$31</f>
        <v>0</v>
      </c>
      <c r="P85" s="5">
        <f>'Price Catalogue - Services'!M$31</f>
        <v>31.5</v>
      </c>
      <c r="Q85" s="5">
        <f>'Price Catalogue - Services'!N$31</f>
        <v>0</v>
      </c>
      <c r="R85" s="38">
        <f>'Price Catalogue - Services'!O$31</f>
        <v>0</v>
      </c>
      <c r="S85" s="17" t="str">
        <f>'Price Catalogue - Services'!P$31</f>
        <v>N/A</v>
      </c>
      <c r="T85" s="5" t="str">
        <f>'Price Catalogue - Services'!Q$31</f>
        <v>N/A</v>
      </c>
      <c r="U85" s="17" t="str">
        <f>'Price Catalogue - Services'!R$31</f>
        <v>The license for one instance of RHEL for a powered on VM.</v>
      </c>
      <c r="V85" s="17">
        <f>'Price Catalogue - Services'!S$31</f>
        <v>1</v>
      </c>
      <c r="W8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5" s="42">
        <f>PriceModelTable[[#This Row],[Service Fees]]+PriceModelTable[[#This Row],[Effort Bands]]</f>
        <v>0</v>
      </c>
      <c r="Z85" s="2"/>
      <c r="AA85" s="20"/>
    </row>
    <row r="86" spans="1:27" ht="11.25" customHeight="1" x14ac:dyDescent="0.25">
      <c r="A86" s="51" t="str">
        <f>'Volume Driver - NO EDIT'!$L$1</f>
        <v>2020</v>
      </c>
      <c r="B86" s="51">
        <f>'Volume Driver - NO EDIT'!$L$63</f>
        <v>12</v>
      </c>
      <c r="C86" s="51">
        <f>'Volume Driver - NO EDIT'!L$27</f>
        <v>360</v>
      </c>
      <c r="D86" s="17" t="str">
        <f>'Price Catalogue - Services'!A$32</f>
        <v>lic-win</v>
      </c>
      <c r="E86" s="17" t="str">
        <f>'Price Catalogue - Services'!B$32</f>
        <v>6.1.1.5</v>
      </c>
      <c r="F86" s="17">
        <f>'Price Catalogue - Services'!C$32</f>
        <v>0</v>
      </c>
      <c r="G86" s="17" t="str">
        <f>'Price Catalogue - Services'!D$32</f>
        <v>Managed datacentre</v>
      </c>
      <c r="H86" s="17" t="str">
        <f>'Price Catalogue - Services'!E$32</f>
        <v>Managed OS</v>
      </c>
      <c r="I86" s="17" t="str">
        <f>'Price Catalogue - Services'!F$32</f>
        <v>OS license, Windows</v>
      </c>
      <c r="J86" s="17" t="str">
        <f>'Price Catalogue - Services'!G$32</f>
        <v>VM</v>
      </c>
      <c r="K86" s="17" t="str">
        <f>'Price Catalogue - Services'!H$32</f>
        <v>Monthly service fee</v>
      </c>
      <c r="L86" s="17" t="str">
        <f>'Price Catalogue - Services'!I$32</f>
        <v>24/7</v>
      </c>
      <c r="M86" s="17" t="str">
        <f>'Price Catalogue - Services'!J$32</f>
        <v>private</v>
      </c>
      <c r="N86" s="17">
        <f>'Price Catalogue - Services'!K$32</f>
        <v>0</v>
      </c>
      <c r="O86" s="5">
        <f>'Price Catalogue - Services'!L$32</f>
        <v>0</v>
      </c>
      <c r="P86" s="5">
        <f>'Price Catalogue - Services'!M$32</f>
        <v>31.5</v>
      </c>
      <c r="Q86" s="5">
        <f>'Price Catalogue - Services'!N$32</f>
        <v>0</v>
      </c>
      <c r="R86" s="38">
        <f>'Price Catalogue - Services'!O$32</f>
        <v>0</v>
      </c>
      <c r="S86" s="17" t="str">
        <f>'Price Catalogue - Services'!P$32</f>
        <v>N/A</v>
      </c>
      <c r="T86" s="5" t="str">
        <f>'Price Catalogue - Services'!Q$32</f>
        <v>N/A</v>
      </c>
      <c r="U86" s="17" t="str">
        <f>'Price Catalogue - Services'!R$32</f>
        <v>The license for one instance of Window Server for a powered on VM.</v>
      </c>
      <c r="V86" s="17">
        <f>'Price Catalogue - Services'!S$32</f>
        <v>1</v>
      </c>
      <c r="W8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6" s="42">
        <f>PriceModelTable[[#This Row],[Service Fees]]+PriceModelTable[[#This Row],[Effort Bands]]</f>
        <v>0</v>
      </c>
      <c r="Z86" s="2"/>
      <c r="AA86" s="20"/>
    </row>
    <row r="87" spans="1:27" ht="11.25" customHeight="1" x14ac:dyDescent="0.25">
      <c r="A87" s="51" t="str">
        <f>'Volume Driver - NO EDIT'!$L$1</f>
        <v>2020</v>
      </c>
      <c r="B87" s="51">
        <f>'Volume Driver - NO EDIT'!$L$63</f>
        <v>12</v>
      </c>
      <c r="C87" s="51">
        <f>'Volume Driver - NO EDIT'!L$24</f>
        <v>1</v>
      </c>
      <c r="D87" s="17" t="str">
        <f>'Price Catalogue - Services'!A$29</f>
        <v>os-lnx</v>
      </c>
      <c r="E87" s="17" t="str">
        <f>'Price Catalogue - Services'!B$29</f>
        <v>6.1.1.5</v>
      </c>
      <c r="F87" s="17">
        <f>'Price Catalogue - Services'!C$29</f>
        <v>0</v>
      </c>
      <c r="G87" s="17" t="str">
        <f>'Price Catalogue - Services'!D$29</f>
        <v>Managed datacentre</v>
      </c>
      <c r="H87" s="17" t="str">
        <f>'Price Catalogue - Services'!E$29</f>
        <v>Managed OS</v>
      </c>
      <c r="I87" s="17" t="str">
        <f>'Price Catalogue - Services'!F$29</f>
        <v>Managed OS, Linux</v>
      </c>
      <c r="J87" s="17" t="str">
        <f>'Price Catalogue - Services'!G$29</f>
        <v>managed datacentre</v>
      </c>
      <c r="K87" s="17" t="str">
        <f>'Price Catalogue - Services'!H$29</f>
        <v>Monthly service fee</v>
      </c>
      <c r="L87" s="17" t="str">
        <f>'Price Catalogue - Services'!I$29</f>
        <v>24/7</v>
      </c>
      <c r="M87" s="17" t="str">
        <f>'Price Catalogue - Services'!J$29</f>
        <v>private</v>
      </c>
      <c r="N87" s="17" t="str">
        <f>'Price Catalogue - Services'!K$29</f>
        <v>N/A</v>
      </c>
      <c r="O87" s="5">
        <f>'Price Catalogue - Services'!L$29</f>
        <v>0</v>
      </c>
      <c r="P87" s="5">
        <f>'Price Catalogue - Services'!M$29</f>
        <v>11250</v>
      </c>
      <c r="Q87" s="5">
        <f>'Price Catalogue - Services'!N$29</f>
        <v>0</v>
      </c>
      <c r="R87" s="38">
        <f>'Price Catalogue - Services'!O$29</f>
        <v>0</v>
      </c>
      <c r="S87" s="17" t="str">
        <f>'Price Catalogue - Services'!P$29</f>
        <v>E3</v>
      </c>
      <c r="T87" s="5">
        <f>'Price Catalogue - Services'!Q$29</f>
        <v>0</v>
      </c>
      <c r="U87" s="17" t="str">
        <f>'Price Catalogue - Services'!R$29</f>
        <v>The fee for for managing all Linux OSes. Changes are billable via the Effor Band.</v>
      </c>
      <c r="V87" s="17">
        <f>'Price Catalogue - Services'!S$29</f>
        <v>1</v>
      </c>
      <c r="W8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7" s="42">
        <f>PriceModelTable[[#This Row],[Service Fees]]+PriceModelTable[[#This Row],[Effort Bands]]</f>
        <v>0</v>
      </c>
      <c r="Z87" s="2"/>
      <c r="AA87" s="20"/>
    </row>
    <row r="88" spans="1:27" ht="11.25" customHeight="1" x14ac:dyDescent="0.25">
      <c r="A88" s="51" t="str">
        <f>'Volume Driver - NO EDIT'!$L$1</f>
        <v>2020</v>
      </c>
      <c r="B88" s="51">
        <f>'Volume Driver - NO EDIT'!$L$63</f>
        <v>12</v>
      </c>
      <c r="C88" s="51">
        <f>'Volume Driver - NO EDIT'!L$25</f>
        <v>1</v>
      </c>
      <c r="D88" s="17" t="str">
        <f>'Price Catalogue - Services'!A$30</f>
        <v>os-win</v>
      </c>
      <c r="E88" s="17" t="str">
        <f>'Price Catalogue - Services'!B$30</f>
        <v>6.1.1.5</v>
      </c>
      <c r="F88" s="17">
        <f>'Price Catalogue - Services'!C$30</f>
        <v>0</v>
      </c>
      <c r="G88" s="17" t="str">
        <f>'Price Catalogue - Services'!D$30</f>
        <v>Managed datacentre</v>
      </c>
      <c r="H88" s="17" t="str">
        <f>'Price Catalogue - Services'!E$30</f>
        <v>Managed OS</v>
      </c>
      <c r="I88" s="17" t="str">
        <f>'Price Catalogue - Services'!F$30</f>
        <v>Managed OS, Windows</v>
      </c>
      <c r="J88" s="17" t="str">
        <f>'Price Catalogue - Services'!G$30</f>
        <v>managed datacentre</v>
      </c>
      <c r="K88" s="17" t="str">
        <f>'Price Catalogue - Services'!H$30</f>
        <v>Monthly service fee</v>
      </c>
      <c r="L88" s="17" t="str">
        <f>'Price Catalogue - Services'!I$30</f>
        <v>24/7</v>
      </c>
      <c r="M88" s="17" t="str">
        <f>'Price Catalogue - Services'!J$30</f>
        <v>private</v>
      </c>
      <c r="N88" s="17" t="str">
        <f>'Price Catalogue - Services'!K$30</f>
        <v>N/A</v>
      </c>
      <c r="O88" s="5">
        <f>'Price Catalogue - Services'!L$30</f>
        <v>0</v>
      </c>
      <c r="P88" s="5">
        <f>'Price Catalogue - Services'!M$30</f>
        <v>5400</v>
      </c>
      <c r="Q88" s="5">
        <f>'Price Catalogue - Services'!N$30</f>
        <v>0</v>
      </c>
      <c r="R88" s="38">
        <f>'Price Catalogue - Services'!O$30</f>
        <v>0</v>
      </c>
      <c r="S88" s="17" t="str">
        <f>'Price Catalogue - Services'!P$30</f>
        <v>E3</v>
      </c>
      <c r="T88" s="5">
        <f>'Price Catalogue - Services'!Q$30</f>
        <v>0</v>
      </c>
      <c r="U88" s="17" t="str">
        <f>'Price Catalogue - Services'!R$30</f>
        <v>The fee for for managing all Windows OSes. Changes are billable via the Effor Band.</v>
      </c>
      <c r="V88" s="17">
        <f>'Price Catalogue - Services'!S$30</f>
        <v>1</v>
      </c>
      <c r="W8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8" s="21">
        <f>PriceModelTable[[#This Row],[Service Fees]]+PriceModelTable[[#This Row],[Effort Bands]]</f>
        <v>0</v>
      </c>
      <c r="Z88" s="2"/>
      <c r="AA88" s="20"/>
    </row>
    <row r="89" spans="1:27" ht="11.25" customHeight="1" x14ac:dyDescent="0.25">
      <c r="A89" s="51" t="str">
        <f>'Volume Driver - NO EDIT'!$L$1</f>
        <v>2020</v>
      </c>
      <c r="B89" s="51">
        <f>'Volume Driver - NO EDIT'!$L$63</f>
        <v>12</v>
      </c>
      <c r="C89" s="51">
        <f>'Volume Driver - NO EDIT'!L$28</f>
        <v>4</v>
      </c>
      <c r="D89" s="17" t="str">
        <f>'Price Catalogue - Services'!A$33</f>
        <v>inet-p</v>
      </c>
      <c r="E89" s="17" t="str">
        <f>'Price Catalogue - Services'!B$33</f>
        <v>6.1.1.7</v>
      </c>
      <c r="F89" s="17">
        <f>'Price Catalogue - Services'!C$33</f>
        <v>0</v>
      </c>
      <c r="G89" s="17" t="str">
        <f>'Price Catalogue - Services'!D$33</f>
        <v>Managed datacentre</v>
      </c>
      <c r="H89" s="17" t="str">
        <f>'Price Catalogue - Services'!E$33</f>
        <v>Internet access</v>
      </c>
      <c r="I89" s="17" t="str">
        <f>'Price Catalogue - Services'!F$33</f>
        <v>Internet access, datacentre</v>
      </c>
      <c r="J89" s="17" t="str">
        <f>'Price Catalogue - Services'!G$33</f>
        <v>100 Mbit/s</v>
      </c>
      <c r="K89" s="17" t="str">
        <f>'Price Catalogue - Services'!H$33</f>
        <v>Monthly service fee</v>
      </c>
      <c r="L89" s="17" t="str">
        <f>'Price Catalogue - Services'!I$33</f>
        <v>24/7</v>
      </c>
      <c r="M89" s="17" t="str">
        <f>'Price Catalogue - Services'!J$33</f>
        <v>private</v>
      </c>
      <c r="N89" s="17" t="str">
        <f>'Price Catalogue - Services'!K$33</f>
        <v>N/A</v>
      </c>
      <c r="O89" s="5">
        <f>'Price Catalogue - Services'!L$33</f>
        <v>0</v>
      </c>
      <c r="P89" s="5">
        <f>'Price Catalogue - Services'!M$33</f>
        <v>734.39</v>
      </c>
      <c r="Q89" s="5">
        <f>'Price Catalogue - Services'!N$33</f>
        <v>0</v>
      </c>
      <c r="R89" s="38">
        <f>'Price Catalogue - Services'!O$33</f>
        <v>0</v>
      </c>
      <c r="S89" s="17" t="str">
        <f>'Price Catalogue - Services'!P$33</f>
        <v>N/A</v>
      </c>
      <c r="T89" s="5" t="str">
        <f>'Price Catalogue - Services'!Q$33</f>
        <v>N/A</v>
      </c>
      <c r="U89" s="17" t="str">
        <f>'Price Catalogue - Services'!R$33</f>
        <v>Highly available Internet access supporting ECHA's PI IP and ASN.</v>
      </c>
      <c r="V89" s="17">
        <f>'Price Catalogue - Services'!S$33</f>
        <v>1</v>
      </c>
      <c r="W8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8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89" s="21">
        <f>PriceModelTable[[#This Row],[Service Fees]]+PriceModelTable[[#This Row],[Effort Bands]]</f>
        <v>0</v>
      </c>
      <c r="Z89" s="2"/>
      <c r="AA89" s="20"/>
    </row>
    <row r="90" spans="1:27" ht="11.25" customHeight="1" x14ac:dyDescent="0.25">
      <c r="A90" s="51" t="str">
        <f>'Volume Driver - NO EDIT'!$L$1</f>
        <v>2020</v>
      </c>
      <c r="B90" s="51">
        <f>'Volume Driver - NO EDIT'!$L$63</f>
        <v>12</v>
      </c>
      <c r="C90" s="51">
        <f>'Volume Driver - NO EDIT'!L$29</f>
        <v>0</v>
      </c>
      <c r="D90" s="17" t="str">
        <f>'Price Catalogue - Services'!A$34</f>
        <v>inet-tc</v>
      </c>
      <c r="E90" s="17" t="str">
        <f>'Price Catalogue - Services'!B$34</f>
        <v>6.1.1.7</v>
      </c>
      <c r="F90" s="17">
        <f>'Price Catalogue - Services'!C$34</f>
        <v>0</v>
      </c>
      <c r="G90" s="17" t="str">
        <f>'Price Catalogue - Services'!D$34</f>
        <v>Managed datacentre</v>
      </c>
      <c r="H90" s="17" t="str">
        <f>'Price Catalogue - Services'!E$34</f>
        <v>Internet access</v>
      </c>
      <c r="I90" s="17" t="str">
        <f>'Price Catalogue - Services'!F$34</f>
        <v>Internet access, datacentre</v>
      </c>
      <c r="J90" s="17" t="str">
        <f>'Price Catalogue - Services'!G$34</f>
        <v>100 Mbit/s</v>
      </c>
      <c r="K90" s="17" t="str">
        <f>'Price Catalogue - Services'!H$34</f>
        <v>Monthly service fee</v>
      </c>
      <c r="L90" s="17" t="str">
        <f>'Price Catalogue - Services'!I$34</f>
        <v>24/7</v>
      </c>
      <c r="M90" s="17" t="str">
        <f>'Price Catalogue - Services'!J$34</f>
        <v>trusted community</v>
      </c>
      <c r="N90" s="17" t="str">
        <f>'Price Catalogue - Services'!K$34</f>
        <v>N/A</v>
      </c>
      <c r="O90" s="5">
        <f>'Price Catalogue - Services'!L$34</f>
        <v>0</v>
      </c>
      <c r="P90" s="5">
        <f>'Price Catalogue - Services'!M$34</f>
        <v>367.2</v>
      </c>
      <c r="Q90" s="5">
        <f>'Price Catalogue - Services'!N$34</f>
        <v>0</v>
      </c>
      <c r="R90" s="38">
        <f>'Price Catalogue - Services'!O$34</f>
        <v>0</v>
      </c>
      <c r="S90" s="17" t="str">
        <f>'Price Catalogue - Services'!P$34</f>
        <v>N/A</v>
      </c>
      <c r="T90" s="5" t="str">
        <f>'Price Catalogue - Services'!Q$34</f>
        <v>N/A</v>
      </c>
      <c r="U90" s="17" t="str">
        <f>'Price Catalogue - Services'!R$34</f>
        <v>Highly available Internet access supporting ECHA's PI IP and ASN.</v>
      </c>
      <c r="V90" s="17">
        <f>'Price Catalogue - Services'!S$34</f>
        <v>1</v>
      </c>
      <c r="W9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0" s="21">
        <f>PriceModelTable[[#This Row],[Service Fees]]+PriceModelTable[[#This Row],[Effort Bands]]</f>
        <v>0</v>
      </c>
      <c r="Z90" s="2"/>
      <c r="AA90" s="20"/>
    </row>
    <row r="91" spans="1:27" ht="11.25" customHeight="1" x14ac:dyDescent="0.25">
      <c r="A91" s="51" t="str">
        <f>'Volume Driver - NO EDIT'!$L$1</f>
        <v>2020</v>
      </c>
      <c r="B91" s="51">
        <f>'Volume Driver - NO EDIT'!$L$63</f>
        <v>12</v>
      </c>
      <c r="C91" s="51">
        <f>'Volume Driver - NO EDIT'!L$31</f>
        <v>4</v>
      </c>
      <c r="D91" s="17" t="str">
        <f>'Price Catalogue - Services'!A$36</f>
        <v>ipsec-p</v>
      </c>
      <c r="E91" s="17" t="str">
        <f>'Price Catalogue - Services'!B$36</f>
        <v>6.1.1.8</v>
      </c>
      <c r="F91" s="17">
        <f>'Price Catalogue - Services'!C$36</f>
        <v>0</v>
      </c>
      <c r="G91" s="17" t="str">
        <f>'Price Catalogue - Services'!D$36</f>
        <v>Managed datacentre</v>
      </c>
      <c r="H91" s="17" t="str">
        <f>'Price Catalogue - Services'!E$36</f>
        <v>Remote access</v>
      </c>
      <c r="I91" s="17" t="str">
        <f>'Price Catalogue - Services'!F$36</f>
        <v>IPSec tunnel</v>
      </c>
      <c r="J91" s="17" t="str">
        <f>'Price Catalogue - Services'!G$36</f>
        <v>10 tunnels</v>
      </c>
      <c r="K91" s="17" t="str">
        <f>'Price Catalogue - Services'!H$36</f>
        <v>Monthly service fee</v>
      </c>
      <c r="L91" s="17" t="str">
        <f>'Price Catalogue - Services'!I$36</f>
        <v>24/7</v>
      </c>
      <c r="M91" s="17" t="str">
        <f>'Price Catalogue - Services'!J$36</f>
        <v>private</v>
      </c>
      <c r="N91" s="17" t="str">
        <f>'Price Catalogue - Services'!K$36</f>
        <v>N/A</v>
      </c>
      <c r="O91" s="5">
        <f>'Price Catalogue - Services'!L$36</f>
        <v>0</v>
      </c>
      <c r="P91" s="5">
        <f>'Price Catalogue - Services'!M$36</f>
        <v>399.09</v>
      </c>
      <c r="Q91" s="5">
        <f>'Price Catalogue - Services'!N$36</f>
        <v>0</v>
      </c>
      <c r="R91" s="38">
        <f>'Price Catalogue - Services'!O$36</f>
        <v>0</v>
      </c>
      <c r="S91" s="17" t="str">
        <f>'Price Catalogue - Services'!P$36</f>
        <v>E1</v>
      </c>
      <c r="T91" s="5">
        <f>'Price Catalogue - Services'!Q$36</f>
        <v>0</v>
      </c>
      <c r="U91" s="17" t="str">
        <f>'Price Catalogue - Services'!R$36</f>
        <v>IPSec tunnels to ECHA partners, per 10 tunnels. Changes charged separately via Effort Band.</v>
      </c>
      <c r="V91" s="17">
        <f>'Price Catalogue - Services'!S$36</f>
        <v>1</v>
      </c>
      <c r="W9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1" s="21">
        <f>PriceModelTable[[#This Row],[Service Fees]]+PriceModelTable[[#This Row],[Effort Bands]]</f>
        <v>0</v>
      </c>
      <c r="Z91" s="2"/>
      <c r="AA91" s="20"/>
    </row>
    <row r="92" spans="1:27" ht="11.25" customHeight="1" x14ac:dyDescent="0.25">
      <c r="A92" s="51" t="str">
        <f>'Volume Driver - NO EDIT'!$L$1</f>
        <v>2020</v>
      </c>
      <c r="B92" s="51">
        <f>'Volume Driver - NO EDIT'!$L$63</f>
        <v>12</v>
      </c>
      <c r="C92" s="51">
        <f>'Volume Driver - NO EDIT'!L$30</f>
        <v>1</v>
      </c>
      <c r="D92" s="17" t="str">
        <f>'Price Catalogue - Services'!A$35</f>
        <v>pulse-p</v>
      </c>
      <c r="E92" s="17" t="str">
        <f>'Price Catalogue - Services'!B$35</f>
        <v>6.1.1.8</v>
      </c>
      <c r="F92" s="17">
        <f>'Price Catalogue - Services'!C$35</f>
        <v>0</v>
      </c>
      <c r="G92" s="17" t="str">
        <f>'Price Catalogue - Services'!D$35</f>
        <v>Managed datacentre</v>
      </c>
      <c r="H92" s="17" t="str">
        <f>'Price Catalogue - Services'!E$35</f>
        <v>Remote access</v>
      </c>
      <c r="I92" s="17" t="str">
        <f>'Price Catalogue - Services'!F$35</f>
        <v>Pulse SA &amp; RSA auth.</v>
      </c>
      <c r="J92" s="17" t="str">
        <f>'Price Catalogue - Services'!G$35</f>
        <v>managed datacentre</v>
      </c>
      <c r="K92" s="17" t="str">
        <f>'Price Catalogue - Services'!H$35</f>
        <v>Monthly service fee</v>
      </c>
      <c r="L92" s="17" t="str">
        <f>'Price Catalogue - Services'!I$35</f>
        <v>24/7</v>
      </c>
      <c r="M92" s="17" t="str">
        <f>'Price Catalogue - Services'!J$35</f>
        <v>private</v>
      </c>
      <c r="N92" s="17" t="str">
        <f>'Price Catalogue - Services'!K$35</f>
        <v>N/A</v>
      </c>
      <c r="O92" s="5">
        <f>'Price Catalogue - Services'!L$35</f>
        <v>0</v>
      </c>
      <c r="P92" s="5">
        <f>'Price Catalogue - Services'!M$35</f>
        <v>1800</v>
      </c>
      <c r="Q92" s="5">
        <f>'Price Catalogue - Services'!N$35</f>
        <v>0</v>
      </c>
      <c r="R92" s="38">
        <f>'Price Catalogue - Services'!O$35</f>
        <v>0</v>
      </c>
      <c r="S92" s="17" t="str">
        <f>'Price Catalogue - Services'!P$35</f>
        <v>E5</v>
      </c>
      <c r="T92" s="5">
        <f>'Price Catalogue - Services'!Q$35</f>
        <v>0</v>
      </c>
      <c r="U92" s="17" t="str">
        <f>'Price Catalogue - Services'!R$35</f>
        <v>Pulse Secure Access and RSA authentication with ECHA owned tokens, for entire managed datacentre. Changes charged separately via Effort Band.</v>
      </c>
      <c r="V92" s="17">
        <f>'Price Catalogue - Services'!S$35</f>
        <v>1</v>
      </c>
      <c r="W9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2" s="21">
        <f>PriceModelTable[[#This Row],[Service Fees]]+PriceModelTable[[#This Row],[Effort Bands]]</f>
        <v>0</v>
      </c>
      <c r="Z92" s="2"/>
      <c r="AA92" s="20"/>
    </row>
    <row r="93" spans="1:27" ht="11.25" customHeight="1" x14ac:dyDescent="0.25">
      <c r="A93" s="51" t="str">
        <f>'Volume Driver - NO EDIT'!$L$1</f>
        <v>2020</v>
      </c>
      <c r="B93" s="51">
        <f>'Volume Driver - NO EDIT'!$L$63</f>
        <v>12</v>
      </c>
      <c r="C93" s="51">
        <f>'Volume Driver - NO EDIT'!L$32</f>
        <v>0</v>
      </c>
      <c r="D93" s="17" t="str">
        <f>'Price Catalogue - Services'!A$37</f>
        <v>ipsec-tc</v>
      </c>
      <c r="E93" s="17" t="str">
        <f>'Price Catalogue - Services'!B$37</f>
        <v>6.1.1.8</v>
      </c>
      <c r="F93" s="17">
        <f>'Price Catalogue - Services'!C$37</f>
        <v>0</v>
      </c>
      <c r="G93" s="17" t="str">
        <f>'Price Catalogue - Services'!D$37</f>
        <v>Managed datacentre</v>
      </c>
      <c r="H93" s="17" t="str">
        <f>'Price Catalogue - Services'!E$37</f>
        <v>Remote access</v>
      </c>
      <c r="I93" s="17" t="str">
        <f>'Price Catalogue - Services'!F$37</f>
        <v>IPSec tunnel</v>
      </c>
      <c r="J93" s="17" t="str">
        <f>'Price Catalogue - Services'!G$37</f>
        <v>10 tunnels</v>
      </c>
      <c r="K93" s="17" t="str">
        <f>'Price Catalogue - Services'!H$37</f>
        <v>Monthly service fee</v>
      </c>
      <c r="L93" s="17" t="str">
        <f>'Price Catalogue - Services'!I$37</f>
        <v>24/7</v>
      </c>
      <c r="M93" s="17" t="str">
        <f>'Price Catalogue - Services'!J$37</f>
        <v>trusted community</v>
      </c>
      <c r="N93" s="17" t="str">
        <f>'Price Catalogue - Services'!K$37</f>
        <v>N/A</v>
      </c>
      <c r="O93" s="5">
        <f>'Price Catalogue - Services'!L$37</f>
        <v>0</v>
      </c>
      <c r="P93" s="5">
        <f>'Price Catalogue - Services'!M$37</f>
        <v>399.09</v>
      </c>
      <c r="Q93" s="5">
        <f>'Price Catalogue - Services'!N$37</f>
        <v>0</v>
      </c>
      <c r="R93" s="38">
        <f>'Price Catalogue - Services'!O$37</f>
        <v>0</v>
      </c>
      <c r="S93" s="17" t="str">
        <f>'Price Catalogue - Services'!P$37</f>
        <v>E1</v>
      </c>
      <c r="T93" s="5">
        <f>'Price Catalogue - Services'!Q$37</f>
        <v>0</v>
      </c>
      <c r="U93" s="17" t="str">
        <f>'Price Catalogue - Services'!R$37</f>
        <v>IPSec tunnels to ECHA partners, per 10 tunnels. Changes charged separately via Effort Band.</v>
      </c>
      <c r="V93" s="17">
        <f>'Price Catalogue - Services'!S$37</f>
        <v>1</v>
      </c>
      <c r="W9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3" s="21">
        <f>PriceModelTable[[#This Row],[Service Fees]]+PriceModelTable[[#This Row],[Effort Bands]]</f>
        <v>0</v>
      </c>
      <c r="Z93" s="2"/>
      <c r="AA93" s="20"/>
    </row>
    <row r="94" spans="1:27" ht="11.25" customHeight="1" x14ac:dyDescent="0.25">
      <c r="A94" s="51" t="str">
        <f>'Volume Driver - NO EDIT'!$L$1</f>
        <v>2020</v>
      </c>
      <c r="B94" s="51">
        <f>'Volume Driver - NO EDIT'!$L$63</f>
        <v>12</v>
      </c>
      <c r="C94" s="51">
        <f>'Volume Driver - NO EDIT'!L$34</f>
        <v>144</v>
      </c>
      <c r="D94" s="17" t="str">
        <f>'Price Catalogue - Services'!A$39</f>
        <v>energy</v>
      </c>
      <c r="E94" s="17" t="str">
        <f>'Price Catalogue - Services'!B$39</f>
        <v>6.1.1.9</v>
      </c>
      <c r="F94" s="17">
        <f>'Price Catalogue - Services'!C$39</f>
        <v>0</v>
      </c>
      <c r="G94" s="17" t="str">
        <f>'Price Catalogue - Services'!D$39</f>
        <v>Managed datacentre</v>
      </c>
      <c r="H94" s="17" t="str">
        <f>'Price Catalogue - Services'!E$39</f>
        <v>Datacentre hosting of ECHA owned hardware</v>
      </c>
      <c r="I94" s="17" t="str">
        <f>'Price Catalogue - Services'!F$39</f>
        <v>Energy</v>
      </c>
      <c r="J94" s="17" t="str">
        <f>'Price Catalogue - Services'!G$39</f>
        <v>kW/h consumed</v>
      </c>
      <c r="K94" s="17" t="str">
        <f>'Price Catalogue - Services'!H$39</f>
        <v>Monthly service fee</v>
      </c>
      <c r="L94" s="17" t="str">
        <f>'Price Catalogue - Services'!I$39</f>
        <v>24/7</v>
      </c>
      <c r="M94" s="17" t="str">
        <f>'Price Catalogue - Services'!J$39</f>
        <v>any</v>
      </c>
      <c r="N94" s="17" t="str">
        <f>'Price Catalogue - Services'!K$39</f>
        <v>N/A</v>
      </c>
      <c r="O94" s="5">
        <f>'Price Catalogue - Services'!L$39</f>
        <v>0</v>
      </c>
      <c r="P94" s="5" t="str">
        <f>'Price Catalogue - Services'!M$39</f>
        <v>N/A</v>
      </c>
      <c r="Q94" s="5">
        <f>'Price Catalogue - Services'!N$39</f>
        <v>0</v>
      </c>
      <c r="R94" s="38">
        <f>'Price Catalogue - Services'!O$39</f>
        <v>0</v>
      </c>
      <c r="S94" s="17" t="str">
        <f>'Price Catalogue - Services'!P$39</f>
        <v>N/A</v>
      </c>
      <c r="T94" s="5" t="str">
        <f>'Price Catalogue - Services'!Q$39</f>
        <v>N/A</v>
      </c>
      <c r="U94" s="17" t="str">
        <f>'Price Catalogue - Services'!R$39</f>
        <v>Power consumed for powered on hosted ECHA owned equipment.</v>
      </c>
      <c r="V94" s="17">
        <f>'Price Catalogue - Services'!S$39</f>
        <v>1</v>
      </c>
      <c r="W9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4" s="21">
        <f>PriceModelTable[[#This Row],[Service Fees]]+PriceModelTable[[#This Row],[Effort Bands]]</f>
        <v>0</v>
      </c>
      <c r="Z94" s="2"/>
      <c r="AA94" s="20"/>
    </row>
    <row r="95" spans="1:27" ht="11.25" customHeight="1" x14ac:dyDescent="0.25">
      <c r="A95" s="51" t="str">
        <f>'Volume Driver - NO EDIT'!$L$1</f>
        <v>2020</v>
      </c>
      <c r="B95" s="51">
        <f>'Volume Driver - NO EDIT'!$L$63</f>
        <v>12</v>
      </c>
      <c r="C95" s="51">
        <f>'Volume Driver - NO EDIT'!L$33</f>
        <v>42</v>
      </c>
      <c r="D95" s="17" t="str">
        <f>'Price Catalogue - Services'!A$38</f>
        <v>rackspace</v>
      </c>
      <c r="E95" s="17" t="str">
        <f>'Price Catalogue - Services'!B$38</f>
        <v>6.1.1.9</v>
      </c>
      <c r="F95" s="17">
        <f>'Price Catalogue - Services'!C$38</f>
        <v>0</v>
      </c>
      <c r="G95" s="17" t="str">
        <f>'Price Catalogue - Services'!D$38</f>
        <v>Managed datacentre</v>
      </c>
      <c r="H95" s="17" t="str">
        <f>'Price Catalogue - Services'!E$38</f>
        <v>Datacentre hosting of ECHA owned hardware</v>
      </c>
      <c r="I95" s="17" t="str">
        <f>'Price Catalogue - Services'!F$38</f>
        <v>Rackspace</v>
      </c>
      <c r="J95" s="17" t="str">
        <f>'Price Catalogue - Services'!G$38</f>
        <v>Rack unit</v>
      </c>
      <c r="K95" s="17" t="str">
        <f>'Price Catalogue - Services'!H$38</f>
        <v>Monthly service fee</v>
      </c>
      <c r="L95" s="17" t="str">
        <f>'Price Catalogue - Services'!I$38</f>
        <v>24/7</v>
      </c>
      <c r="M95" s="17" t="str">
        <f>'Price Catalogue - Services'!J$38</f>
        <v>any</v>
      </c>
      <c r="N95" s="17" t="str">
        <f>'Price Catalogue - Services'!K$38</f>
        <v>N/A</v>
      </c>
      <c r="O95" s="5">
        <f>'Price Catalogue - Services'!L$38</f>
        <v>0</v>
      </c>
      <c r="P95" s="5">
        <f>'Price Catalogue - Services'!M$38</f>
        <v>25.61</v>
      </c>
      <c r="Q95" s="5">
        <f>'Price Catalogue - Services'!N$38</f>
        <v>0</v>
      </c>
      <c r="R95" s="38">
        <f>'Price Catalogue - Services'!O$38</f>
        <v>0</v>
      </c>
      <c r="S95" s="17" t="str">
        <f>'Price Catalogue - Services'!P$38</f>
        <v>N/A</v>
      </c>
      <c r="T95" s="5" t="str">
        <f>'Price Catalogue - Services'!Q$38</f>
        <v>N/A</v>
      </c>
      <c r="U95" s="17" t="str">
        <f>'Price Catalogue - Services'!R$38</f>
        <v>One rack unit hosted for ECHA owned equipment in the DC.</v>
      </c>
      <c r="V95" s="17">
        <f>'Price Catalogue - Services'!S$38</f>
        <v>1</v>
      </c>
      <c r="W9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5" s="21">
        <f>PriceModelTable[[#This Row],[Service Fees]]+PriceModelTable[[#This Row],[Effort Bands]]</f>
        <v>0</v>
      </c>
      <c r="Z95" s="2"/>
      <c r="AA95" s="20"/>
    </row>
    <row r="96" spans="1:27" ht="11.25" customHeight="1" x14ac:dyDescent="0.25">
      <c r="A96" s="51" t="str">
        <f>'Volume Driver - NO EDIT'!$L$1</f>
        <v>2020</v>
      </c>
      <c r="B96" s="51">
        <f>'Volume Driver - NO EDIT'!$L$63</f>
        <v>12</v>
      </c>
      <c r="C96" s="51">
        <f>'Volume Driver - NO EDIT'!L$35</f>
        <v>1</v>
      </c>
      <c r="D96" s="17" t="str">
        <f>'Price Catalogue - Services'!A$40</f>
        <v>lan</v>
      </c>
      <c r="E96" s="17" t="str">
        <f>'Price Catalogue - Services'!B$40</f>
        <v>6.1.2.1</v>
      </c>
      <c r="F96" s="17">
        <f>'Price Catalogue - Services'!C$40</f>
        <v>0</v>
      </c>
      <c r="G96" s="17" t="str">
        <f>'Price Catalogue - Services'!D$40</f>
        <v>Managed ECHA LAN and WAN</v>
      </c>
      <c r="H96" s="17" t="str">
        <f>'Price Catalogue - Services'!E$40</f>
        <v>Managed ECHA LAN</v>
      </c>
      <c r="I96" s="17" t="str">
        <f>'Price Catalogue - Services'!F$40</f>
        <v>LAN management</v>
      </c>
      <c r="J96" s="17" t="str">
        <f>'Price Catalogue - Services'!G$40</f>
        <v>LAN environment</v>
      </c>
      <c r="K96" s="17" t="str">
        <f>'Price Catalogue - Services'!H$40</f>
        <v>Monthly service fee</v>
      </c>
      <c r="L96" s="17" t="str">
        <f>'Price Catalogue - Services'!I$40</f>
        <v>24/7</v>
      </c>
      <c r="M96" s="17" t="str">
        <f>'Price Catalogue - Services'!J$40</f>
        <v>private</v>
      </c>
      <c r="N96" s="17" t="str">
        <f>'Price Catalogue - Services'!K$40</f>
        <v>N/A</v>
      </c>
      <c r="O96" s="5">
        <f>'Price Catalogue - Services'!L$40</f>
        <v>0</v>
      </c>
      <c r="P96" s="5">
        <f>'Price Catalogue - Services'!M$40</f>
        <v>5500.8</v>
      </c>
      <c r="Q96" s="5">
        <f>'Price Catalogue - Services'!N$40</f>
        <v>0</v>
      </c>
      <c r="R96" s="38">
        <f>'Price Catalogue - Services'!O$40</f>
        <v>0</v>
      </c>
      <c r="S96" s="17" t="str">
        <f>'Price Catalogue - Services'!P$40</f>
        <v>E3</v>
      </c>
      <c r="T96" s="5">
        <f>'Price Catalogue - Services'!Q$40</f>
        <v>0</v>
      </c>
      <c r="U96" s="17" t="str">
        <f>'Price Catalogue - Services'!R$40</f>
        <v>Management of ECHA owned LAN  equipment at ECHA premises.  On-site presence may be required. Changes charged separately via Effort Band.</v>
      </c>
      <c r="V96" s="17">
        <f>'Price Catalogue - Services'!S$40</f>
        <v>1</v>
      </c>
      <c r="W9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6" s="21">
        <f>PriceModelTable[[#This Row],[Service Fees]]+PriceModelTable[[#This Row],[Effort Bands]]</f>
        <v>0</v>
      </c>
      <c r="Z96" s="2"/>
      <c r="AA96" s="20"/>
    </row>
    <row r="97" spans="1:27" ht="11.25" customHeight="1" x14ac:dyDescent="0.25">
      <c r="A97" s="51" t="str">
        <f>'Volume Driver - NO EDIT'!$L$1</f>
        <v>2020</v>
      </c>
      <c r="B97" s="51">
        <f>'Volume Driver - NO EDIT'!$L$63</f>
        <v>12</v>
      </c>
      <c r="C97" s="51">
        <f>'Volume Driver - NO EDIT'!L$37</f>
        <v>0</v>
      </c>
      <c r="D97" s="17" t="str">
        <f>'Price Catalogue - Services'!A$42</f>
        <v>inet-cl-p</v>
      </c>
      <c r="E97" s="17" t="str">
        <f>'Price Catalogue - Services'!B$42</f>
        <v>6.1.2.2</v>
      </c>
      <c r="F97" s="17">
        <f>'Price Catalogue - Services'!C$42</f>
        <v>2</v>
      </c>
      <c r="G97" s="17" t="str">
        <f>'Price Catalogue - Services'!D$42</f>
        <v>Managed ECHA LAN and WAN</v>
      </c>
      <c r="H97" s="17" t="str">
        <f>'Price Catalogue - Services'!E$42</f>
        <v>Managed ECHA WAN</v>
      </c>
      <c r="I97" s="17" t="str">
        <f>'Price Catalogue - Services'!F$42</f>
        <v>Internet, client</v>
      </c>
      <c r="J97" s="17" t="str">
        <f>'Price Catalogue - Services'!G$42</f>
        <v>100 Mb/s bandwidth</v>
      </c>
      <c r="K97" s="17" t="str">
        <f>'Price Catalogue - Services'!H$42</f>
        <v>Monthly service fee</v>
      </c>
      <c r="L97" s="17" t="str">
        <f>'Price Catalogue - Services'!I$42</f>
        <v>24/7</v>
      </c>
      <c r="M97" s="17" t="str">
        <f>'Price Catalogue - Services'!J$42</f>
        <v>private</v>
      </c>
      <c r="N97" s="17" t="str">
        <f>'Price Catalogue - Services'!K$42</f>
        <v>N/A</v>
      </c>
      <c r="O97" s="5">
        <f>'Price Catalogue - Services'!L$42</f>
        <v>0</v>
      </c>
      <c r="P97" s="5">
        <f>'Price Catalogue - Services'!M$42</f>
        <v>734.39</v>
      </c>
      <c r="Q97" s="5">
        <f>'Price Catalogue - Services'!N$42</f>
        <v>0</v>
      </c>
      <c r="R97" s="38">
        <f>'Price Catalogue - Services'!O$42</f>
        <v>0</v>
      </c>
      <c r="S97" s="17" t="str">
        <f>'Price Catalogue - Services'!P$42</f>
        <v>N/A</v>
      </c>
      <c r="T97" s="5" t="str">
        <f>'Price Catalogue - Services'!Q$42</f>
        <v>N/A</v>
      </c>
      <c r="U97" s="17" t="str">
        <f>'Price Catalogue - Services'!R$42</f>
        <v>Highly available Internet access for ECHA clients. No double charging if same as for Datacentre.</v>
      </c>
      <c r="V97" s="17">
        <f>'Price Catalogue - Services'!S$42</f>
        <v>1</v>
      </c>
      <c r="W9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7" s="21">
        <f>PriceModelTable[[#This Row],[Service Fees]]+PriceModelTable[[#This Row],[Effort Bands]]</f>
        <v>0</v>
      </c>
      <c r="Z97" s="2"/>
      <c r="AA97" s="20"/>
    </row>
    <row r="98" spans="1:27" ht="11.25" customHeight="1" x14ac:dyDescent="0.25">
      <c r="A98" s="51" t="str">
        <f>'Volume Driver - NO EDIT'!$L$1</f>
        <v>2020</v>
      </c>
      <c r="B98" s="51">
        <f>'Volume Driver - NO EDIT'!$L$63</f>
        <v>12</v>
      </c>
      <c r="C98" s="51">
        <f>'Volume Driver - NO EDIT'!L$36</f>
        <v>1</v>
      </c>
      <c r="D98" s="17" t="str">
        <f>'Price Catalogue - Services'!A$41</f>
        <v>wan-p</v>
      </c>
      <c r="E98" s="17" t="str">
        <f>'Price Catalogue - Services'!B$41</f>
        <v>6.1.2.2</v>
      </c>
      <c r="F98" s="17">
        <f>'Price Catalogue - Services'!C$41</f>
        <v>1</v>
      </c>
      <c r="G98" s="17" t="str">
        <f>'Price Catalogue - Services'!D$41</f>
        <v>Managed ECHA LAN and WAN</v>
      </c>
      <c r="H98" s="17" t="str">
        <f>'Price Catalogue - Services'!E$41</f>
        <v>Managed ECHA WAN</v>
      </c>
      <c r="I98" s="17" t="str">
        <f>'Price Catalogue - Services'!F$41</f>
        <v>WAN connectivity</v>
      </c>
      <c r="J98" s="17" t="str">
        <f>'Price Catalogue - Services'!G$41</f>
        <v>Gb/s bandwidth</v>
      </c>
      <c r="K98" s="17" t="str">
        <f>'Price Catalogue - Services'!H$41</f>
        <v>Monthly service fee</v>
      </c>
      <c r="L98" s="17" t="str">
        <f>'Price Catalogue - Services'!I$41</f>
        <v>24/7</v>
      </c>
      <c r="M98" s="17" t="str">
        <f>'Price Catalogue - Services'!J$41</f>
        <v>private</v>
      </c>
      <c r="N98" s="17" t="str">
        <f>'Price Catalogue - Services'!K$41</f>
        <v>N/A</v>
      </c>
      <c r="O98" s="5">
        <f>'Price Catalogue - Services'!L$41</f>
        <v>0</v>
      </c>
      <c r="P98" s="5">
        <f>'Price Catalogue - Services'!M$41</f>
        <v>1003.77</v>
      </c>
      <c r="Q98" s="5">
        <f>'Price Catalogue - Services'!N$41</f>
        <v>0</v>
      </c>
      <c r="R98" s="38">
        <f>'Price Catalogue - Services'!O$41</f>
        <v>0</v>
      </c>
      <c r="S98" s="17" t="str">
        <f>'Price Catalogue - Services'!P$41</f>
        <v>N/A</v>
      </c>
      <c r="T98" s="5" t="str">
        <f>'Price Catalogue - Services'!Q$41</f>
        <v>N/A</v>
      </c>
      <c r="U98" s="17" t="str">
        <f>'Price Catalogue - Services'!R$41</f>
        <v>Highly available WAN connections between ECHA and Contractor datacentres.</v>
      </c>
      <c r="V98" s="17">
        <f>'Price Catalogue - Services'!S$41</f>
        <v>1</v>
      </c>
      <c r="W9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8" s="21">
        <f>PriceModelTable[[#This Row],[Service Fees]]+PriceModelTable[[#This Row],[Effort Bands]]</f>
        <v>0</v>
      </c>
      <c r="Z98" s="2"/>
      <c r="AA98" s="20"/>
    </row>
    <row r="99" spans="1:27" ht="11.25" customHeight="1" x14ac:dyDescent="0.25">
      <c r="A99" s="51" t="str">
        <f>'Volume Driver - NO EDIT'!$L$1</f>
        <v>2020</v>
      </c>
      <c r="B99" s="51">
        <f>'Volume Driver - NO EDIT'!$L$63</f>
        <v>12</v>
      </c>
      <c r="C99" s="51">
        <f>'Volume Driver - NO EDIT'!L$39</f>
        <v>0</v>
      </c>
      <c r="D99" s="17" t="str">
        <f>'Price Catalogue - Services'!A$44</f>
        <v>inet-cl-tc</v>
      </c>
      <c r="E99" s="17" t="str">
        <f>'Price Catalogue - Services'!B$44</f>
        <v>6.1.2.2</v>
      </c>
      <c r="F99" s="17">
        <f>'Price Catalogue - Services'!C$44</f>
        <v>2</v>
      </c>
      <c r="G99" s="17" t="str">
        <f>'Price Catalogue - Services'!D$44</f>
        <v>Managed ECHA LAN and WAN</v>
      </c>
      <c r="H99" s="17" t="str">
        <f>'Price Catalogue - Services'!E$44</f>
        <v>Managed ECHA WAN</v>
      </c>
      <c r="I99" s="17" t="str">
        <f>'Price Catalogue - Services'!F$44</f>
        <v>Internet, client</v>
      </c>
      <c r="J99" s="17" t="str">
        <f>'Price Catalogue - Services'!G$44</f>
        <v>100 Mb/s bandwidth</v>
      </c>
      <c r="K99" s="17" t="str">
        <f>'Price Catalogue - Services'!H$44</f>
        <v>Monthly service fee</v>
      </c>
      <c r="L99" s="17" t="str">
        <f>'Price Catalogue - Services'!I$44</f>
        <v>24/7</v>
      </c>
      <c r="M99" s="17" t="str">
        <f>'Price Catalogue - Services'!J$44</f>
        <v>shared</v>
      </c>
      <c r="N99" s="17" t="str">
        <f>'Price Catalogue - Services'!K$44</f>
        <v>N/A</v>
      </c>
      <c r="O99" s="5">
        <f>'Price Catalogue - Services'!L$44</f>
        <v>0</v>
      </c>
      <c r="P99" s="5">
        <f>'Price Catalogue - Services'!M$44</f>
        <v>367.2</v>
      </c>
      <c r="Q99" s="5">
        <f>'Price Catalogue - Services'!N$44</f>
        <v>0</v>
      </c>
      <c r="R99" s="38">
        <f>'Price Catalogue - Services'!O$44</f>
        <v>0</v>
      </c>
      <c r="S99" s="17" t="str">
        <f>'Price Catalogue - Services'!P$44</f>
        <v>N/A</v>
      </c>
      <c r="T99" s="5" t="str">
        <f>'Price Catalogue - Services'!Q$44</f>
        <v>N/A</v>
      </c>
      <c r="U99" s="17" t="str">
        <f>'Price Catalogue - Services'!R$44</f>
        <v>Highly available Internet access for ECHA clients. No double charging if same as for Datacentre.</v>
      </c>
      <c r="V99" s="17">
        <f>'Price Catalogue - Services'!S$44</f>
        <v>1</v>
      </c>
      <c r="W9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9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99" s="21">
        <f>PriceModelTable[[#This Row],[Service Fees]]+PriceModelTable[[#This Row],[Effort Bands]]</f>
        <v>0</v>
      </c>
      <c r="Z99" s="2"/>
      <c r="AA99" s="20"/>
    </row>
    <row r="100" spans="1:27" ht="11.25" customHeight="1" x14ac:dyDescent="0.25">
      <c r="A100" s="51" t="str">
        <f>'Volume Driver - NO EDIT'!$L$1</f>
        <v>2020</v>
      </c>
      <c r="B100" s="51">
        <f>'Volume Driver - NO EDIT'!$L$63</f>
        <v>12</v>
      </c>
      <c r="C100" s="51">
        <f>'Volume Driver - NO EDIT'!L$38</f>
        <v>0</v>
      </c>
      <c r="D100" s="17" t="str">
        <f>'Price Catalogue - Services'!A$43</f>
        <v>wan-tc</v>
      </c>
      <c r="E100" s="17" t="str">
        <f>'Price Catalogue - Services'!B$43</f>
        <v>6.1.2.2</v>
      </c>
      <c r="F100" s="17">
        <f>'Price Catalogue - Services'!C$43</f>
        <v>1</v>
      </c>
      <c r="G100" s="17" t="str">
        <f>'Price Catalogue - Services'!D$43</f>
        <v>Managed ECHA LAN and WAN</v>
      </c>
      <c r="H100" s="17" t="str">
        <f>'Price Catalogue - Services'!E$43</f>
        <v>Managed ECHA WAN</v>
      </c>
      <c r="I100" s="17" t="str">
        <f>'Price Catalogue - Services'!F$43</f>
        <v>WAN connectivity</v>
      </c>
      <c r="J100" s="17" t="str">
        <f>'Price Catalogue - Services'!G$43</f>
        <v>Gb/s bandwidth</v>
      </c>
      <c r="K100" s="17" t="str">
        <f>'Price Catalogue - Services'!H$43</f>
        <v>Monthly service fee</v>
      </c>
      <c r="L100" s="17" t="str">
        <f>'Price Catalogue - Services'!I$43</f>
        <v>24/7</v>
      </c>
      <c r="M100" s="17" t="str">
        <f>'Price Catalogue - Services'!J$43</f>
        <v>shared</v>
      </c>
      <c r="N100" s="17" t="str">
        <f>'Price Catalogue - Services'!K$43</f>
        <v>N/A</v>
      </c>
      <c r="O100" s="5">
        <f>'Price Catalogue - Services'!L$43</f>
        <v>0</v>
      </c>
      <c r="P100" s="5">
        <f>'Price Catalogue - Services'!M$43</f>
        <v>1003.77</v>
      </c>
      <c r="Q100" s="5">
        <f>'Price Catalogue - Services'!N$43</f>
        <v>0</v>
      </c>
      <c r="R100" s="38">
        <f>'Price Catalogue - Services'!O$43</f>
        <v>0</v>
      </c>
      <c r="S100" s="17" t="str">
        <f>'Price Catalogue - Services'!P$43</f>
        <v>N/A</v>
      </c>
      <c r="T100" s="5" t="str">
        <f>'Price Catalogue - Services'!Q$43</f>
        <v>N/A</v>
      </c>
      <c r="U100" s="17" t="str">
        <f>'Price Catalogue - Services'!R$43</f>
        <v>Highly available WAN connections between ECHA and Contractor datacentres.</v>
      </c>
      <c r="V100" s="17">
        <f>'Price Catalogue - Services'!S$43</f>
        <v>1</v>
      </c>
      <c r="W10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0" s="21">
        <f>PriceModelTable[[#This Row],[Service Fees]]+PriceModelTable[[#This Row],[Effort Bands]]</f>
        <v>0</v>
      </c>
      <c r="Z100" s="2"/>
      <c r="AA100" s="20"/>
    </row>
    <row r="101" spans="1:27" ht="11.25" customHeight="1" x14ac:dyDescent="0.25">
      <c r="A101" s="51" t="str">
        <f>'Volume Driver - NO EDIT'!$L$1</f>
        <v>2020</v>
      </c>
      <c r="B101" s="51">
        <f>'Volume Driver - NO EDIT'!$L$63</f>
        <v>12</v>
      </c>
      <c r="C101" s="51">
        <f>'Volume Driver - NO EDIT'!L$40</f>
        <v>1</v>
      </c>
      <c r="D101" s="17" t="str">
        <f>'Price Catalogue - Services'!A$45</f>
        <v>email-p</v>
      </c>
      <c r="E101" s="17" t="str">
        <f>'Price Catalogue - Services'!B$45</f>
        <v>6.1.3.1</v>
      </c>
      <c r="F101" s="17">
        <f>'Price Catalogue - Services'!C$45</f>
        <v>0</v>
      </c>
      <c r="G101" s="17" t="str">
        <f>'Price Catalogue - Services'!D$45</f>
        <v>Office automation</v>
      </c>
      <c r="H101" s="17" t="str">
        <f>'Price Catalogue - Services'!E$45</f>
        <v>Email and calendaring service</v>
      </c>
      <c r="I101" s="17" t="str">
        <f>'Price Catalogue - Services'!F$45</f>
        <v>Managed service</v>
      </c>
      <c r="J101" s="17" t="str">
        <f>'Price Catalogue - Services'!G$45</f>
        <v>managed datacentre</v>
      </c>
      <c r="K101" s="17" t="str">
        <f>'Price Catalogue - Services'!H$45</f>
        <v>Monthly service fee</v>
      </c>
      <c r="L101" s="17" t="str">
        <f>'Price Catalogue - Services'!I$45</f>
        <v>24/7</v>
      </c>
      <c r="M101" s="17" t="str">
        <f>'Price Catalogue - Services'!J$45</f>
        <v>private</v>
      </c>
      <c r="N101" s="17" t="str">
        <f>'Price Catalogue - Services'!K$45</f>
        <v>N/A</v>
      </c>
      <c r="O101" s="5">
        <f>'Price Catalogue - Services'!L$45</f>
        <v>0</v>
      </c>
      <c r="P101" s="5">
        <f>'Price Catalogue - Services'!M$45</f>
        <v>3600</v>
      </c>
      <c r="Q101" s="5">
        <f>'Price Catalogue - Services'!N$45</f>
        <v>0</v>
      </c>
      <c r="R101" s="38">
        <f>'Price Catalogue - Services'!O$45</f>
        <v>0</v>
      </c>
      <c r="S101" s="17" t="str">
        <f>'Price Catalogue - Services'!P$45</f>
        <v>E3</v>
      </c>
      <c r="T101" s="5">
        <f>'Price Catalogue - Services'!Q$45</f>
        <v>0</v>
      </c>
      <c r="U101" s="17" t="str">
        <f>'Price Catalogue - Services'!R$45</f>
        <v>Management of ECHA email and calendaring environment. Changes charged separately via Effort Band.</v>
      </c>
      <c r="V101" s="17">
        <f>'Price Catalogue - Services'!S$45</f>
        <v>1</v>
      </c>
      <c r="W10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1" s="21">
        <f>PriceModelTable[[#This Row],[Service Fees]]+PriceModelTable[[#This Row],[Effort Bands]]</f>
        <v>0</v>
      </c>
      <c r="Z101" s="2"/>
      <c r="AA101" s="20"/>
    </row>
    <row r="102" spans="1:27" ht="11.25" customHeight="1" x14ac:dyDescent="0.25">
      <c r="A102" s="51" t="str">
        <f>'Volume Driver - NO EDIT'!$L$1</f>
        <v>2020</v>
      </c>
      <c r="B102" s="51">
        <f>'Volume Driver - NO EDIT'!$L$63</f>
        <v>12</v>
      </c>
      <c r="C102" s="51">
        <f>'Volume Driver - NO EDIT'!L$41</f>
        <v>0</v>
      </c>
      <c r="D102" s="17" t="str">
        <f>'Price Catalogue - Services'!A$46</f>
        <v>email-tc</v>
      </c>
      <c r="E102" s="17" t="str">
        <f>'Price Catalogue - Services'!B$46</f>
        <v>6.1.3.1</v>
      </c>
      <c r="F102" s="17">
        <f>'Price Catalogue - Services'!C$46</f>
        <v>0</v>
      </c>
      <c r="G102" s="17" t="str">
        <f>'Price Catalogue - Services'!D$46</f>
        <v>Office automation</v>
      </c>
      <c r="H102" s="17" t="str">
        <f>'Price Catalogue - Services'!E$46</f>
        <v>Email and calendaring service</v>
      </c>
      <c r="I102" s="17" t="str">
        <f>'Price Catalogue - Services'!F$46</f>
        <v>Managed service</v>
      </c>
      <c r="J102" s="17" t="str">
        <f>'Price Catalogue - Services'!G$46</f>
        <v>managed datacentre</v>
      </c>
      <c r="K102" s="17" t="str">
        <f>'Price Catalogue - Services'!H$46</f>
        <v>Monthly service fee</v>
      </c>
      <c r="L102" s="17" t="str">
        <f>'Price Catalogue - Services'!I$46</f>
        <v>24/7</v>
      </c>
      <c r="M102" s="17" t="str">
        <f>'Price Catalogue - Services'!J$46</f>
        <v>trusted community</v>
      </c>
      <c r="N102" s="17" t="str">
        <f>'Price Catalogue - Services'!K$46</f>
        <v>N/A</v>
      </c>
      <c r="O102" s="5">
        <f>'Price Catalogue - Services'!L$46</f>
        <v>0</v>
      </c>
      <c r="P102" s="5">
        <f>'Price Catalogue - Services'!M$46</f>
        <v>3600</v>
      </c>
      <c r="Q102" s="5">
        <f>'Price Catalogue - Services'!N$46</f>
        <v>0</v>
      </c>
      <c r="R102" s="38">
        <f>'Price Catalogue - Services'!O$46</f>
        <v>0</v>
      </c>
      <c r="S102" s="17" t="str">
        <f>'Price Catalogue - Services'!P$46</f>
        <v>E3</v>
      </c>
      <c r="T102" s="5">
        <f>'Price Catalogue - Services'!Q$46</f>
        <v>0</v>
      </c>
      <c r="U102" s="17" t="str">
        <f>'Price Catalogue - Services'!R$46</f>
        <v>Management of ECHA email and calendaring environment. Changes charged separately via Effort Band.</v>
      </c>
      <c r="V102" s="17">
        <f>'Price Catalogue - Services'!S$46</f>
        <v>1</v>
      </c>
      <c r="W10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2" s="21">
        <f>PriceModelTable[[#This Row],[Service Fees]]+PriceModelTable[[#This Row],[Effort Bands]]</f>
        <v>0</v>
      </c>
      <c r="Z102" s="2"/>
      <c r="AA102" s="20"/>
    </row>
    <row r="103" spans="1:27" ht="11.25" customHeight="1" x14ac:dyDescent="0.25">
      <c r="A103" s="51" t="str">
        <f>'Volume Driver - NO EDIT'!$L$1</f>
        <v>2020</v>
      </c>
      <c r="B103" s="51">
        <f>'Volume Driver - NO EDIT'!$L$63</f>
        <v>12</v>
      </c>
      <c r="C103" s="51">
        <f>'Volume Driver - NO EDIT'!L$42</f>
        <v>1</v>
      </c>
      <c r="D103" s="17" t="str">
        <f>'Price Catalogue - Services'!A$47</f>
        <v>windows-p</v>
      </c>
      <c r="E103" s="17" t="str">
        <f>'Price Catalogue - Services'!B$47</f>
        <v>6.1.3.2</v>
      </c>
      <c r="F103" s="17">
        <f>'Price Catalogue - Services'!C$47</f>
        <v>0</v>
      </c>
      <c r="G103" s="17" t="str">
        <f>'Price Catalogue - Services'!D$47</f>
        <v>Office automation</v>
      </c>
      <c r="H103" s="17" t="str">
        <f>'Price Catalogue - Services'!E$47</f>
        <v>Windows services</v>
      </c>
      <c r="I103" s="17" t="str">
        <f>'Price Catalogue - Services'!F$47</f>
        <v>Managed service</v>
      </c>
      <c r="J103" s="17" t="str">
        <f>'Price Catalogue - Services'!G$47</f>
        <v>managed datacentre</v>
      </c>
      <c r="K103" s="17" t="str">
        <f>'Price Catalogue - Services'!H$47</f>
        <v>Monthly service fee</v>
      </c>
      <c r="L103" s="17" t="str">
        <f>'Price Catalogue - Services'!I$47</f>
        <v>24/7</v>
      </c>
      <c r="M103" s="17" t="str">
        <f>'Price Catalogue - Services'!J$47</f>
        <v>private</v>
      </c>
      <c r="N103" s="17" t="str">
        <f>'Price Catalogue - Services'!K$47</f>
        <v>N/A</v>
      </c>
      <c r="O103" s="5">
        <f>'Price Catalogue - Services'!L$47</f>
        <v>0</v>
      </c>
      <c r="P103" s="5">
        <f>'Price Catalogue - Services'!M$47</f>
        <v>2880</v>
      </c>
      <c r="Q103" s="5">
        <f>'Price Catalogue - Services'!N$47</f>
        <v>0</v>
      </c>
      <c r="R103" s="38">
        <f>'Price Catalogue - Services'!O$47</f>
        <v>0</v>
      </c>
      <c r="S103" s="17" t="str">
        <f>'Price Catalogue - Services'!P$47</f>
        <v>E5</v>
      </c>
      <c r="T103" s="5">
        <f>'Price Catalogue - Services'!Q$47</f>
        <v>0</v>
      </c>
      <c r="U103" s="17" t="str">
        <f>'Price Catalogue - Services'!R$47</f>
        <v>Management of ECHA Windows services. Changes charged separately via Effort Band.</v>
      </c>
      <c r="V103" s="17">
        <f>'Price Catalogue - Services'!S$47</f>
        <v>1</v>
      </c>
      <c r="W10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3" s="21">
        <f>PriceModelTable[[#This Row],[Service Fees]]+PriceModelTable[[#This Row],[Effort Bands]]</f>
        <v>0</v>
      </c>
      <c r="Z103" s="2"/>
      <c r="AA103" s="20"/>
    </row>
    <row r="104" spans="1:27" ht="11.25" customHeight="1" x14ac:dyDescent="0.25">
      <c r="A104" s="51" t="str">
        <f>'Volume Driver - NO EDIT'!$L$1</f>
        <v>2020</v>
      </c>
      <c r="B104" s="51">
        <f>'Volume Driver - NO EDIT'!$L$63</f>
        <v>12</v>
      </c>
      <c r="C104" s="51">
        <f>'Volume Driver - NO EDIT'!L$43</f>
        <v>0</v>
      </c>
      <c r="D104" s="17" t="str">
        <f>'Price Catalogue - Services'!A$48</f>
        <v>windows-tc</v>
      </c>
      <c r="E104" s="17" t="str">
        <f>'Price Catalogue - Services'!B$48</f>
        <v>6.1.3.2</v>
      </c>
      <c r="F104" s="17">
        <f>'Price Catalogue - Services'!C$48</f>
        <v>0</v>
      </c>
      <c r="G104" s="17" t="str">
        <f>'Price Catalogue - Services'!D$48</f>
        <v>Office automation</v>
      </c>
      <c r="H104" s="17" t="str">
        <f>'Price Catalogue - Services'!E$48</f>
        <v>Windows services</v>
      </c>
      <c r="I104" s="17" t="str">
        <f>'Price Catalogue - Services'!F$48</f>
        <v>Managed service</v>
      </c>
      <c r="J104" s="17" t="str">
        <f>'Price Catalogue - Services'!G$48</f>
        <v>managed datacentre</v>
      </c>
      <c r="K104" s="17" t="str">
        <f>'Price Catalogue - Services'!H$48</f>
        <v>Monthly service fee</v>
      </c>
      <c r="L104" s="17" t="str">
        <f>'Price Catalogue - Services'!I$48</f>
        <v>24/7</v>
      </c>
      <c r="M104" s="17" t="str">
        <f>'Price Catalogue - Services'!J$48</f>
        <v>trusted community</v>
      </c>
      <c r="N104" s="17" t="str">
        <f>'Price Catalogue - Services'!K$48</f>
        <v>N/A</v>
      </c>
      <c r="O104" s="5">
        <f>'Price Catalogue - Services'!L$48</f>
        <v>0</v>
      </c>
      <c r="P104" s="5">
        <f>'Price Catalogue - Services'!M$48</f>
        <v>2880</v>
      </c>
      <c r="Q104" s="5">
        <f>'Price Catalogue - Services'!N$48</f>
        <v>0</v>
      </c>
      <c r="R104" s="38">
        <f>'Price Catalogue - Services'!O$48</f>
        <v>0</v>
      </c>
      <c r="S104" s="17" t="str">
        <f>'Price Catalogue - Services'!P$48</f>
        <v>E5</v>
      </c>
      <c r="T104" s="5">
        <f>'Price Catalogue - Services'!Q$48</f>
        <v>0</v>
      </c>
      <c r="U104" s="17" t="str">
        <f>'Price Catalogue - Services'!R$48</f>
        <v>Management of ECHA Windows services. Changes charged separately via Effort Band.</v>
      </c>
      <c r="V104" s="17">
        <f>'Price Catalogue - Services'!S$48</f>
        <v>1</v>
      </c>
      <c r="W10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4" s="21">
        <f>PriceModelTable[[#This Row],[Service Fees]]+PriceModelTable[[#This Row],[Effort Bands]]</f>
        <v>0</v>
      </c>
      <c r="Z104" s="2"/>
      <c r="AA104" s="20"/>
    </row>
    <row r="105" spans="1:27" ht="11.25" customHeight="1" x14ac:dyDescent="0.25">
      <c r="A105" s="51" t="str">
        <f>'Volume Driver - NO EDIT'!$L$1</f>
        <v>2020</v>
      </c>
      <c r="B105" s="51">
        <f>'Volume Driver - NO EDIT'!$L$63</f>
        <v>12</v>
      </c>
      <c r="C105" s="51">
        <f>'Volume Driver - NO EDIT'!L$44</f>
        <v>139000</v>
      </c>
      <c r="D105" s="17" t="str">
        <f>'Price Catalogue - Services'!A$49</f>
        <v>backup-p</v>
      </c>
      <c r="E105" s="17" t="str">
        <f>'Price Catalogue - Services'!B$49</f>
        <v>6.1.4</v>
      </c>
      <c r="F105" s="17">
        <f>'Price Catalogue - Services'!C$49</f>
        <v>0</v>
      </c>
      <c r="G105" s="17" t="str">
        <f>'Price Catalogue - Services'!D$49</f>
        <v>Backup and restore</v>
      </c>
      <c r="H105" s="17" t="str">
        <f>'Price Catalogue - Services'!E$49</f>
        <v>Backup and restore</v>
      </c>
      <c r="I105" s="17" t="str">
        <f>'Price Catalogue - Services'!F$49</f>
        <v>Retained backup</v>
      </c>
      <c r="J105" s="17" t="str">
        <f>'Price Catalogue - Services'!G$49</f>
        <v>GB</v>
      </c>
      <c r="K105" s="17" t="str">
        <f>'Price Catalogue - Services'!H$49</f>
        <v>Monthly service fee</v>
      </c>
      <c r="L105" s="17" t="str">
        <f>'Price Catalogue - Services'!I$49</f>
        <v>24/7</v>
      </c>
      <c r="M105" s="17" t="str">
        <f>'Price Catalogue - Services'!J$49</f>
        <v>private</v>
      </c>
      <c r="N105" s="17">
        <f>'Price Catalogue - Services'!K$49</f>
        <v>0</v>
      </c>
      <c r="O105" s="5">
        <f>'Price Catalogue - Services'!L$49</f>
        <v>0</v>
      </c>
      <c r="P105" s="5">
        <f>'Price Catalogue - Services'!M$49</f>
        <v>0.12</v>
      </c>
      <c r="Q105" s="5">
        <f>'Price Catalogue - Services'!N$49</f>
        <v>0</v>
      </c>
      <c r="R105" s="38">
        <f>'Price Catalogue - Services'!O$49</f>
        <v>0</v>
      </c>
      <c r="S105" s="17" t="str">
        <f>'Price Catalogue - Services'!P$49</f>
        <v>E1</v>
      </c>
      <c r="T105" s="5">
        <f>'Price Catalogue - Services'!Q$49</f>
        <v>0</v>
      </c>
      <c r="U105" s="17" t="str">
        <f>'Price Catalogue - Services'!R$49</f>
        <v>Backup and restore services for all ECHA IT services, per retained GB. Restore according to Effort Band.</v>
      </c>
      <c r="V105" s="17">
        <f>'Price Catalogue - Services'!S$49</f>
        <v>1</v>
      </c>
      <c r="W10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5" s="21">
        <f>PriceModelTable[[#This Row],[Service Fees]]+PriceModelTable[[#This Row],[Effort Bands]]</f>
        <v>0</v>
      </c>
      <c r="Z105" s="2"/>
      <c r="AA105" s="20"/>
    </row>
    <row r="106" spans="1:27" ht="11.25" customHeight="1" x14ac:dyDescent="0.25">
      <c r="A106" s="51" t="str">
        <f>'Volume Driver - NO EDIT'!$L$1</f>
        <v>2020</v>
      </c>
      <c r="B106" s="51">
        <f>'Volume Driver - NO EDIT'!$L$63</f>
        <v>12</v>
      </c>
      <c r="C106" s="51">
        <f>'Volume Driver - NO EDIT'!L$45</f>
        <v>0</v>
      </c>
      <c r="D106" s="17" t="str">
        <f>'Price Catalogue - Services'!A$50</f>
        <v>backup-tc</v>
      </c>
      <c r="E106" s="17" t="str">
        <f>'Price Catalogue - Services'!B$50</f>
        <v>6.1.4</v>
      </c>
      <c r="F106" s="17">
        <f>'Price Catalogue - Services'!C$50</f>
        <v>0</v>
      </c>
      <c r="G106" s="17" t="str">
        <f>'Price Catalogue - Services'!D$50</f>
        <v>Backup and restore</v>
      </c>
      <c r="H106" s="17" t="str">
        <f>'Price Catalogue - Services'!E$50</f>
        <v>Backup and restore</v>
      </c>
      <c r="I106" s="17" t="str">
        <f>'Price Catalogue - Services'!F$50</f>
        <v>Retained backup</v>
      </c>
      <c r="J106" s="17" t="str">
        <f>'Price Catalogue - Services'!G$50</f>
        <v>GB</v>
      </c>
      <c r="K106" s="17" t="str">
        <f>'Price Catalogue - Services'!H$50</f>
        <v>Monthly service fee</v>
      </c>
      <c r="L106" s="17" t="str">
        <f>'Price Catalogue - Services'!I$50</f>
        <v>24/7</v>
      </c>
      <c r="M106" s="17" t="str">
        <f>'Price Catalogue - Services'!J$50</f>
        <v>trusted community</v>
      </c>
      <c r="N106" s="17" t="str">
        <f>'Price Catalogue - Services'!K$50</f>
        <v>N/A</v>
      </c>
      <c r="O106" s="5">
        <f>'Price Catalogue - Services'!L$50</f>
        <v>0</v>
      </c>
      <c r="P106" s="5">
        <f>'Price Catalogue - Services'!M$50</f>
        <v>0.06</v>
      </c>
      <c r="Q106" s="5">
        <f>'Price Catalogue - Services'!N$50</f>
        <v>0</v>
      </c>
      <c r="R106" s="38">
        <f>'Price Catalogue - Services'!O$50</f>
        <v>0</v>
      </c>
      <c r="S106" s="17" t="str">
        <f>'Price Catalogue - Services'!P$50</f>
        <v>E1</v>
      </c>
      <c r="T106" s="5">
        <f>'Price Catalogue - Services'!Q$50</f>
        <v>0</v>
      </c>
      <c r="U106" s="17" t="str">
        <f>'Price Catalogue - Services'!R$50</f>
        <v>Backup and restore services for all ECHA IT services, per retained GB. Restore according to Effort Band.</v>
      </c>
      <c r="V106" s="17">
        <f>'Price Catalogue - Services'!S$50</f>
        <v>1</v>
      </c>
      <c r="W10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6" s="21">
        <f>PriceModelTable[[#This Row],[Service Fees]]+PriceModelTable[[#This Row],[Effort Bands]]</f>
        <v>0</v>
      </c>
      <c r="Z106" s="2"/>
      <c r="AA106" s="20"/>
    </row>
    <row r="107" spans="1:27" ht="11.25" customHeight="1" x14ac:dyDescent="0.25">
      <c r="A107" s="51" t="str">
        <f>'Volume Driver - NO EDIT'!$L$1</f>
        <v>2020</v>
      </c>
      <c r="B107" s="51">
        <f>'Volume Driver - NO EDIT'!$L$63</f>
        <v>12</v>
      </c>
      <c r="C107" s="51">
        <f>'Volume Driver - NO EDIT'!L$46</f>
        <v>1</v>
      </c>
      <c r="D107" s="17" t="str">
        <f>'Price Catalogue - Services'!A$51</f>
        <v>off-backup</v>
      </c>
      <c r="E107" s="17" t="str">
        <f>'Price Catalogue - Services'!B$51</f>
        <v>6.1.4.2</v>
      </c>
      <c r="F107" s="17">
        <f>'Price Catalogue - Services'!C$51</f>
        <v>0</v>
      </c>
      <c r="G107" s="17" t="str">
        <f>'Price Catalogue - Services'!D$51</f>
        <v>Backup and restore</v>
      </c>
      <c r="H107" s="17" t="str">
        <f>'Price Catalogue - Services'!E$51</f>
        <v>Offline backups</v>
      </c>
      <c r="I107" s="17" t="str">
        <f>'Price Catalogue - Services'!F$51</f>
        <v>Retained backup</v>
      </c>
      <c r="J107" s="17" t="str">
        <f>'Price Catalogue - Services'!G$51</f>
        <v>GB</v>
      </c>
      <c r="K107" s="17" t="str">
        <f>'Price Catalogue - Services'!H$51</f>
        <v>Monthly service fee</v>
      </c>
      <c r="L107" s="17" t="str">
        <f>'Price Catalogue - Services'!I$51</f>
        <v>9/5</v>
      </c>
      <c r="M107" s="17" t="str">
        <f>'Price Catalogue - Services'!J$51</f>
        <v>any</v>
      </c>
      <c r="N107" s="17">
        <f>'Price Catalogue - Services'!K$51</f>
        <v>0</v>
      </c>
      <c r="O107" s="5">
        <f>'Price Catalogue - Services'!L$51</f>
        <v>0</v>
      </c>
      <c r="P107" s="5">
        <f>'Price Catalogue - Services'!M$51</f>
        <v>1863</v>
      </c>
      <c r="Q107" s="5">
        <f>'Price Catalogue - Services'!N$51</f>
        <v>0</v>
      </c>
      <c r="R107" s="38">
        <f>'Price Catalogue - Services'!O$51</f>
        <v>0</v>
      </c>
      <c r="S107" s="17" t="str">
        <f>'Price Catalogue - Services'!P$51</f>
        <v>N/A</v>
      </c>
      <c r="T107" s="5" t="str">
        <f>'Price Catalogue - Services'!Q$51</f>
        <v>N/A</v>
      </c>
      <c r="U107" s="17" t="str">
        <f>'Price Catalogue - Services'!R$51</f>
        <v>Offline backups for selected backups, per retained GB.</v>
      </c>
      <c r="V107" s="17">
        <f>'Price Catalogue - Services'!S$51</f>
        <v>1</v>
      </c>
      <c r="W10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7" s="21">
        <f>PriceModelTable[[#This Row],[Service Fees]]+PriceModelTable[[#This Row],[Effort Bands]]</f>
        <v>0</v>
      </c>
      <c r="Z107" s="2"/>
      <c r="AA107" s="20"/>
    </row>
    <row r="108" spans="1:27" ht="11.25" customHeight="1" x14ac:dyDescent="0.25">
      <c r="A108" s="51" t="str">
        <f>'Volume Driver - NO EDIT'!$L$1</f>
        <v>2020</v>
      </c>
      <c r="B108" s="51">
        <f>'Volume Driver - NO EDIT'!$L$63</f>
        <v>12</v>
      </c>
      <c r="C108" s="51">
        <f>'Volume Driver - NO EDIT'!L$48</f>
        <v>2</v>
      </c>
      <c r="D108" s="17" t="str">
        <f>'Price Catalogue - Services'!A$53</f>
        <v>pm-off</v>
      </c>
      <c r="E108" s="17" t="str">
        <f>'Price Catalogue - Services'!B$53</f>
        <v>6.4.1</v>
      </c>
      <c r="F108" s="17">
        <f>'Price Catalogue - Services'!C$53</f>
        <v>0</v>
      </c>
      <c r="G108" s="17" t="str">
        <f>'Price Catalogue - Services'!D$53</f>
        <v>Consultancy</v>
      </c>
      <c r="H108" s="17" t="str">
        <f>'Price Catalogue - Services'!E$53</f>
        <v>Project Manager</v>
      </c>
      <c r="I108" s="17" t="str">
        <f>'Price Catalogue - Services'!F$53</f>
        <v>Offsite according to FWC discount.</v>
      </c>
      <c r="J108" s="17" t="str">
        <f>'Price Catalogue - Services'!G$53</f>
        <v>days</v>
      </c>
      <c r="K108" s="17" t="str">
        <f>'Price Catalogue - Services'!H$53</f>
        <v>T&amp;M</v>
      </c>
      <c r="L108" s="17" t="str">
        <f>'Price Catalogue - Services'!I$53</f>
        <v>N/A</v>
      </c>
      <c r="M108" s="17" t="str">
        <f>'Price Catalogue - Services'!J$53</f>
        <v>N/A</v>
      </c>
      <c r="N108" s="17" t="str">
        <f>'Price Catalogue - Services'!K$53</f>
        <v>N/A</v>
      </c>
      <c r="O108" s="5">
        <f>'Price Catalogue - Services'!L$53</f>
        <v>0</v>
      </c>
      <c r="P108" s="5" t="str">
        <f>'Price Catalogue - Services'!M$53</f>
        <v>N/A</v>
      </c>
      <c r="Q108" s="5">
        <f>'Price Catalogue - Services'!N$53</f>
        <v>0</v>
      </c>
      <c r="R108" s="38">
        <f>'Price Catalogue - Services'!O$53</f>
        <v>0</v>
      </c>
      <c r="S108" s="17" t="str">
        <f>'Price Catalogue - Services'!P$53</f>
        <v>N/A</v>
      </c>
      <c r="T108" s="5" t="str">
        <f>'Price Catalogue - Services'!Q$53</f>
        <v>N/A</v>
      </c>
      <c r="U108" s="17" t="str">
        <f>'Price Catalogue - Services'!R$53</f>
        <v>Offsite Project Manager.</v>
      </c>
      <c r="V108" s="17">
        <f>'Price Catalogue - Services'!S$53</f>
        <v>1</v>
      </c>
      <c r="W10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8" s="21">
        <f>PriceModelTable[[#This Row],[Service Fees]]+PriceModelTable[[#This Row],[Effort Bands]]</f>
        <v>0</v>
      </c>
      <c r="Z108" s="2"/>
      <c r="AA108" s="20"/>
    </row>
    <row r="109" spans="1:27" ht="11.25" customHeight="1" x14ac:dyDescent="0.25">
      <c r="A109" s="51" t="str">
        <f>'Volume Driver - NO EDIT'!$L$1</f>
        <v>2020</v>
      </c>
      <c r="B109" s="51">
        <f>'Volume Driver - NO EDIT'!$L$63</f>
        <v>12</v>
      </c>
      <c r="C109" s="51">
        <f>'Volume Driver - NO EDIT'!L$47</f>
        <v>1</v>
      </c>
      <c r="D109" s="17" t="str">
        <f>'Price Catalogue - Services'!A$52</f>
        <v>pm-on</v>
      </c>
      <c r="E109" s="17" t="str">
        <f>'Price Catalogue - Services'!B$52</f>
        <v>6.4.1</v>
      </c>
      <c r="F109" s="17">
        <f>'Price Catalogue - Services'!C$52</f>
        <v>0</v>
      </c>
      <c r="G109" s="17" t="str">
        <f>'Price Catalogue - Services'!D$52</f>
        <v>Consultancy</v>
      </c>
      <c r="H109" s="17" t="str">
        <f>'Price Catalogue - Services'!E$52</f>
        <v>Project Manager</v>
      </c>
      <c r="I109" s="17" t="str">
        <f>'Price Catalogue - Services'!F$52</f>
        <v>Onsite according to FWC discount.</v>
      </c>
      <c r="J109" s="17" t="str">
        <f>'Price Catalogue - Services'!G$52</f>
        <v>days</v>
      </c>
      <c r="K109" s="17" t="str">
        <f>'Price Catalogue - Services'!H$52</f>
        <v>T&amp;M</v>
      </c>
      <c r="L109" s="17" t="str">
        <f>'Price Catalogue - Services'!I$52</f>
        <v>N/A</v>
      </c>
      <c r="M109" s="17" t="str">
        <f>'Price Catalogue - Services'!J$52</f>
        <v>N/A</v>
      </c>
      <c r="N109" s="17" t="str">
        <f>'Price Catalogue - Services'!K$52</f>
        <v>N/A</v>
      </c>
      <c r="O109" s="5">
        <f>'Price Catalogue - Services'!L$52</f>
        <v>0</v>
      </c>
      <c r="P109" s="5" t="str">
        <f>'Price Catalogue - Services'!M$52</f>
        <v>N/A</v>
      </c>
      <c r="Q109" s="5">
        <f>'Price Catalogue - Services'!N$52</f>
        <v>0</v>
      </c>
      <c r="R109" s="38">
        <f>'Price Catalogue - Services'!O$52</f>
        <v>0</v>
      </c>
      <c r="S109" s="17" t="str">
        <f>'Price Catalogue - Services'!P$52</f>
        <v>N/A</v>
      </c>
      <c r="T109" s="5" t="str">
        <f>'Price Catalogue - Services'!Q$52</f>
        <v>N/A</v>
      </c>
      <c r="U109" s="17" t="str">
        <f>'Price Catalogue - Services'!R$52</f>
        <v>Onsite Project Manager.</v>
      </c>
      <c r="V109" s="17">
        <f>'Price Catalogue - Services'!S$52</f>
        <v>1</v>
      </c>
      <c r="W10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0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09" s="21">
        <f>PriceModelTable[[#This Row],[Service Fees]]+PriceModelTable[[#This Row],[Effort Bands]]</f>
        <v>0</v>
      </c>
      <c r="Z109" s="2"/>
      <c r="AA109" s="20"/>
    </row>
    <row r="110" spans="1:27" ht="11.25" customHeight="1" x14ac:dyDescent="0.25">
      <c r="A110" s="51" t="str">
        <f>'Volume Driver - NO EDIT'!$L$1</f>
        <v>2020</v>
      </c>
      <c r="B110" s="51">
        <f>'Volume Driver - NO EDIT'!$L$63</f>
        <v>12</v>
      </c>
      <c r="C110" s="51">
        <f>'Volume Driver - NO EDIT'!L$50</f>
        <v>2</v>
      </c>
      <c r="D110" s="17" t="str">
        <f>'Price Catalogue - Services'!A$55</f>
        <v>consultant-off</v>
      </c>
      <c r="E110" s="17" t="str">
        <f>'Price Catalogue - Services'!B$55</f>
        <v>6.4.2</v>
      </c>
      <c r="F110" s="17">
        <f>'Price Catalogue - Services'!C$55</f>
        <v>0</v>
      </c>
      <c r="G110" s="17" t="str">
        <f>'Price Catalogue - Services'!D$55</f>
        <v>Consultancy</v>
      </c>
      <c r="H110" s="17" t="str">
        <f>'Price Catalogue - Services'!E$55</f>
        <v>Consultant/Senior Consultant</v>
      </c>
      <c r="I110" s="17" t="str">
        <f>'Price Catalogue - Services'!F$55</f>
        <v>Offsite according to FWC discount.</v>
      </c>
      <c r="J110" s="17" t="str">
        <f>'Price Catalogue - Services'!G$55</f>
        <v>days</v>
      </c>
      <c r="K110" s="17" t="str">
        <f>'Price Catalogue - Services'!H$55</f>
        <v>T&amp;M</v>
      </c>
      <c r="L110" s="17" t="str">
        <f>'Price Catalogue - Services'!I$55</f>
        <v>N/A</v>
      </c>
      <c r="M110" s="17" t="str">
        <f>'Price Catalogue - Services'!J$55</f>
        <v>N/A</v>
      </c>
      <c r="N110" s="17" t="str">
        <f>'Price Catalogue - Services'!K$55</f>
        <v>N/A</v>
      </c>
      <c r="O110" s="5">
        <f>'Price Catalogue - Services'!L$55</f>
        <v>0</v>
      </c>
      <c r="P110" s="5" t="str">
        <f>'Price Catalogue - Services'!M$55</f>
        <v>N/A</v>
      </c>
      <c r="Q110" s="5">
        <f>'Price Catalogue - Services'!N$55</f>
        <v>0</v>
      </c>
      <c r="R110" s="38">
        <f>'Price Catalogue - Services'!O$55</f>
        <v>0</v>
      </c>
      <c r="S110" s="17" t="str">
        <f>'Price Catalogue - Services'!P$55</f>
        <v>N/A</v>
      </c>
      <c r="T110" s="5" t="str">
        <f>'Price Catalogue - Services'!Q$55</f>
        <v>N/A</v>
      </c>
      <c r="U110" s="17" t="str">
        <f>'Price Catalogue - Services'!R$55</f>
        <v>Offsite Consultant/Senior Consultant.</v>
      </c>
      <c r="V110" s="17">
        <f>'Price Catalogue - Services'!S$55</f>
        <v>1</v>
      </c>
      <c r="W11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0" s="21">
        <f>PriceModelTable[[#This Row],[Service Fees]]+PriceModelTable[[#This Row],[Effort Bands]]</f>
        <v>0</v>
      </c>
      <c r="Z110" s="2"/>
      <c r="AA110" s="20"/>
    </row>
    <row r="111" spans="1:27" ht="11.25" customHeight="1" x14ac:dyDescent="0.25">
      <c r="A111" s="51" t="str">
        <f>'Volume Driver - NO EDIT'!$L$1</f>
        <v>2020</v>
      </c>
      <c r="B111" s="51">
        <f>'Volume Driver - NO EDIT'!$L$63</f>
        <v>12</v>
      </c>
      <c r="C111" s="51">
        <f>'Volume Driver - NO EDIT'!L$49</f>
        <v>1</v>
      </c>
      <c r="D111" s="17" t="str">
        <f>'Price Catalogue - Services'!A$54</f>
        <v>consultant-on</v>
      </c>
      <c r="E111" s="17" t="str">
        <f>'Price Catalogue - Services'!B$54</f>
        <v>6.4.2</v>
      </c>
      <c r="F111" s="17">
        <f>'Price Catalogue - Services'!C$54</f>
        <v>0</v>
      </c>
      <c r="G111" s="17" t="str">
        <f>'Price Catalogue - Services'!D$54</f>
        <v>Consultancy</v>
      </c>
      <c r="H111" s="17" t="str">
        <f>'Price Catalogue - Services'!E$54</f>
        <v>Consultant/Senior Consultant</v>
      </c>
      <c r="I111" s="17" t="str">
        <f>'Price Catalogue - Services'!F$54</f>
        <v>Onsite according to FWC discount.</v>
      </c>
      <c r="J111" s="17" t="str">
        <f>'Price Catalogue - Services'!G$54</f>
        <v>days</v>
      </c>
      <c r="K111" s="17" t="str">
        <f>'Price Catalogue - Services'!H$54</f>
        <v>T&amp;M</v>
      </c>
      <c r="L111" s="17" t="str">
        <f>'Price Catalogue - Services'!I$54</f>
        <v>N/A</v>
      </c>
      <c r="M111" s="17" t="str">
        <f>'Price Catalogue - Services'!J$54</f>
        <v>N/A</v>
      </c>
      <c r="N111" s="17" t="str">
        <f>'Price Catalogue - Services'!K$54</f>
        <v>N/A</v>
      </c>
      <c r="O111" s="5">
        <f>'Price Catalogue - Services'!L$54</f>
        <v>0</v>
      </c>
      <c r="P111" s="5" t="str">
        <f>'Price Catalogue - Services'!M$54</f>
        <v>N/A</v>
      </c>
      <c r="Q111" s="5">
        <f>'Price Catalogue - Services'!N$54</f>
        <v>0</v>
      </c>
      <c r="R111" s="38">
        <f>'Price Catalogue - Services'!O$54</f>
        <v>0</v>
      </c>
      <c r="S111" s="17" t="str">
        <f>'Price Catalogue - Services'!P$54</f>
        <v>N/A</v>
      </c>
      <c r="T111" s="5" t="str">
        <f>'Price Catalogue - Services'!Q$54</f>
        <v>N/A</v>
      </c>
      <c r="U111" s="17" t="str">
        <f>'Price Catalogue - Services'!R$54</f>
        <v>Onsite Consultant/Senior Consultant.</v>
      </c>
      <c r="V111" s="17">
        <f>'Price Catalogue - Services'!S$54</f>
        <v>1</v>
      </c>
      <c r="W11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1" s="21">
        <f>PriceModelTable[[#This Row],[Service Fees]]+PriceModelTable[[#This Row],[Effort Bands]]</f>
        <v>0</v>
      </c>
      <c r="Z111" s="2"/>
      <c r="AA111" s="20"/>
    </row>
    <row r="112" spans="1:27" ht="11.25" customHeight="1" x14ac:dyDescent="0.25">
      <c r="A112" s="51" t="str">
        <f>'Volume Driver - NO EDIT'!$L$1</f>
        <v>2020</v>
      </c>
      <c r="B112" s="51">
        <f>'Volume Driver - NO EDIT'!$L$63</f>
        <v>12</v>
      </c>
      <c r="C112" s="51">
        <f>'Volume Driver - NO EDIT'!L$52</f>
        <v>4</v>
      </c>
      <c r="D112" s="17" t="str">
        <f>'Price Catalogue - Services'!A$57</f>
        <v>consultant-jr-off</v>
      </c>
      <c r="E112" s="17" t="str">
        <f>'Price Catalogue - Services'!B$57</f>
        <v>6.4.3</v>
      </c>
      <c r="F112" s="17">
        <f>'Price Catalogue - Services'!C$57</f>
        <v>0</v>
      </c>
      <c r="G112" s="17" t="str">
        <f>'Price Catalogue - Services'!D$57</f>
        <v>Consultancy</v>
      </c>
      <c r="H112" s="17" t="str">
        <f>'Price Catalogue - Services'!E$57</f>
        <v>Junior Consultant</v>
      </c>
      <c r="I112" s="17" t="str">
        <f>'Price Catalogue - Services'!F$57</f>
        <v>Offsite according to FWC discount.</v>
      </c>
      <c r="J112" s="17" t="str">
        <f>'Price Catalogue - Services'!G$57</f>
        <v>days</v>
      </c>
      <c r="K112" s="17" t="str">
        <f>'Price Catalogue - Services'!H$57</f>
        <v>T&amp;M</v>
      </c>
      <c r="L112" s="17" t="str">
        <f>'Price Catalogue - Services'!I$57</f>
        <v>N/A</v>
      </c>
      <c r="M112" s="17" t="str">
        <f>'Price Catalogue - Services'!J$57</f>
        <v>N/A</v>
      </c>
      <c r="N112" s="17" t="str">
        <f>'Price Catalogue - Services'!K$57</f>
        <v>N/A</v>
      </c>
      <c r="O112" s="5">
        <f>'Price Catalogue - Services'!L$57</f>
        <v>0</v>
      </c>
      <c r="P112" s="5" t="str">
        <f>'Price Catalogue - Services'!M$57</f>
        <v>N/A</v>
      </c>
      <c r="Q112" s="5">
        <f>'Price Catalogue - Services'!N$57</f>
        <v>0</v>
      </c>
      <c r="R112" s="38">
        <f>'Price Catalogue - Services'!O$57</f>
        <v>0</v>
      </c>
      <c r="S112" s="17" t="str">
        <f>'Price Catalogue - Services'!P$57</f>
        <v>N/A</v>
      </c>
      <c r="T112" s="5" t="str">
        <f>'Price Catalogue - Services'!Q$57</f>
        <v>N/A</v>
      </c>
      <c r="U112" s="17" t="str">
        <f>'Price Catalogue - Services'!R$57</f>
        <v>Offsite Junior Consultant.</v>
      </c>
      <c r="V112" s="17">
        <f>'Price Catalogue - Services'!S$57</f>
        <v>1</v>
      </c>
      <c r="W11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2" s="21">
        <f>PriceModelTable[[#This Row],[Service Fees]]+PriceModelTable[[#This Row],[Effort Bands]]</f>
        <v>0</v>
      </c>
      <c r="Z112" s="2"/>
      <c r="AA112" s="20"/>
    </row>
    <row r="113" spans="1:27" ht="11.25" customHeight="1" x14ac:dyDescent="0.25">
      <c r="A113" s="51" t="str">
        <f>'Volume Driver - NO EDIT'!$L$1</f>
        <v>2020</v>
      </c>
      <c r="B113" s="51">
        <f>'Volume Driver - NO EDIT'!$L$63</f>
        <v>12</v>
      </c>
      <c r="C113" s="51">
        <f>'Volume Driver - NO EDIT'!L$51</f>
        <v>2</v>
      </c>
      <c r="D113" s="17" t="str">
        <f>'Price Catalogue - Services'!A$56</f>
        <v>consultant-jr-on</v>
      </c>
      <c r="E113" s="17" t="str">
        <f>'Price Catalogue - Services'!B$56</f>
        <v>6.4.3</v>
      </c>
      <c r="F113" s="17">
        <f>'Price Catalogue - Services'!C$56</f>
        <v>0</v>
      </c>
      <c r="G113" s="17" t="str">
        <f>'Price Catalogue - Services'!D$56</f>
        <v>Consultancy</v>
      </c>
      <c r="H113" s="17" t="str">
        <f>'Price Catalogue - Services'!E$56</f>
        <v>Junior Consultant</v>
      </c>
      <c r="I113" s="17" t="str">
        <f>'Price Catalogue - Services'!F$56</f>
        <v>Onsite according to FWC discount.</v>
      </c>
      <c r="J113" s="17" t="str">
        <f>'Price Catalogue - Services'!G$56</f>
        <v>days</v>
      </c>
      <c r="K113" s="17" t="str">
        <f>'Price Catalogue - Services'!H$56</f>
        <v>T&amp;M</v>
      </c>
      <c r="L113" s="17" t="str">
        <f>'Price Catalogue - Services'!I$56</f>
        <v>N/A</v>
      </c>
      <c r="M113" s="17" t="str">
        <f>'Price Catalogue - Services'!J$56</f>
        <v>N/A</v>
      </c>
      <c r="N113" s="17" t="str">
        <f>'Price Catalogue - Services'!K$56</f>
        <v>N/A</v>
      </c>
      <c r="O113" s="5">
        <f>'Price Catalogue - Services'!L$56</f>
        <v>0</v>
      </c>
      <c r="P113" s="5" t="str">
        <f>'Price Catalogue - Services'!M$56</f>
        <v>N/A</v>
      </c>
      <c r="Q113" s="5">
        <f>'Price Catalogue - Services'!N$56</f>
        <v>0</v>
      </c>
      <c r="R113" s="38">
        <f>'Price Catalogue - Services'!O$56</f>
        <v>0</v>
      </c>
      <c r="S113" s="17" t="str">
        <f>'Price Catalogue - Services'!P$56</f>
        <v>N/A</v>
      </c>
      <c r="T113" s="5" t="str">
        <f>'Price Catalogue - Services'!Q$56</f>
        <v>N/A</v>
      </c>
      <c r="U113" s="17" t="str">
        <f>'Price Catalogue - Services'!R$56</f>
        <v>Onsite Junior Consultant.</v>
      </c>
      <c r="V113" s="17">
        <f>'Price Catalogue - Services'!S$56</f>
        <v>1</v>
      </c>
      <c r="W11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3" s="21">
        <f>PriceModelTable[[#This Row],[Service Fees]]+PriceModelTable[[#This Row],[Effort Bands]]</f>
        <v>0</v>
      </c>
      <c r="Z113" s="2"/>
      <c r="AA113" s="20"/>
    </row>
    <row r="114" spans="1:27" ht="11.25" customHeight="1" x14ac:dyDescent="0.25">
      <c r="A114" s="51" t="str">
        <f>'Volume Driver - NO EDIT'!$L$1</f>
        <v>2020</v>
      </c>
      <c r="B114" s="51">
        <f>'Volume Driver - NO EDIT'!$L$63</f>
        <v>12</v>
      </c>
      <c r="C114" s="51">
        <f>'Volume Driver - NO EDIT'!L$54</f>
        <v>4</v>
      </c>
      <c r="D114" s="17" t="str">
        <f>'Price Catalogue - Services'!A$59</f>
        <v>engineer-off</v>
      </c>
      <c r="E114" s="17" t="str">
        <f>'Price Catalogue - Services'!B$59</f>
        <v>6.4.4</v>
      </c>
      <c r="F114" s="17">
        <f>'Price Catalogue - Services'!C$59</f>
        <v>0</v>
      </c>
      <c r="G114" s="17" t="str">
        <f>'Price Catalogue - Services'!D$59</f>
        <v>Consultancy</v>
      </c>
      <c r="H114" s="17" t="str">
        <f>'Price Catalogue - Services'!E$59</f>
        <v>Senior Engineer/Architect</v>
      </c>
      <c r="I114" s="17" t="str">
        <f>'Price Catalogue - Services'!F$59</f>
        <v>Offsite according to FWC discount.</v>
      </c>
      <c r="J114" s="17" t="str">
        <f>'Price Catalogue - Services'!G$59</f>
        <v>days</v>
      </c>
      <c r="K114" s="17" t="str">
        <f>'Price Catalogue - Services'!H$59</f>
        <v>T&amp;M</v>
      </c>
      <c r="L114" s="17" t="str">
        <f>'Price Catalogue - Services'!I$59</f>
        <v>N/A</v>
      </c>
      <c r="M114" s="17" t="str">
        <f>'Price Catalogue - Services'!J$59</f>
        <v>N/A</v>
      </c>
      <c r="N114" s="17" t="str">
        <f>'Price Catalogue - Services'!K$59</f>
        <v>N/A</v>
      </c>
      <c r="O114" s="5">
        <f>'Price Catalogue - Services'!L$59</f>
        <v>0</v>
      </c>
      <c r="P114" s="5" t="str">
        <f>'Price Catalogue - Services'!M$59</f>
        <v>N/A</v>
      </c>
      <c r="Q114" s="5">
        <f>'Price Catalogue - Services'!N$59</f>
        <v>0</v>
      </c>
      <c r="R114" s="38">
        <f>'Price Catalogue - Services'!O$59</f>
        <v>0</v>
      </c>
      <c r="S114" s="17" t="str">
        <f>'Price Catalogue - Services'!P$59</f>
        <v>N/A</v>
      </c>
      <c r="T114" s="5" t="str">
        <f>'Price Catalogue - Services'!Q$59</f>
        <v>N/A</v>
      </c>
      <c r="U114" s="17" t="str">
        <f>'Price Catalogue - Services'!R$59</f>
        <v>Offsite Senior Engineer/Architect.</v>
      </c>
      <c r="V114" s="17">
        <f>'Price Catalogue - Services'!S$59</f>
        <v>1</v>
      </c>
      <c r="W11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4" s="21">
        <f>PriceModelTable[[#This Row],[Service Fees]]+PriceModelTable[[#This Row],[Effort Bands]]</f>
        <v>0</v>
      </c>
      <c r="Z114" s="2"/>
      <c r="AA114" s="20"/>
    </row>
    <row r="115" spans="1:27" ht="11.25" customHeight="1" x14ac:dyDescent="0.25">
      <c r="A115" s="51" t="str">
        <f>'Volume Driver - NO EDIT'!$L$1</f>
        <v>2020</v>
      </c>
      <c r="B115" s="51">
        <f>'Volume Driver - NO EDIT'!$L$63</f>
        <v>12</v>
      </c>
      <c r="C115" s="51">
        <f>'Volume Driver - NO EDIT'!L$53</f>
        <v>2</v>
      </c>
      <c r="D115" s="17" t="str">
        <f>'Price Catalogue - Services'!A$58</f>
        <v>engineer-on</v>
      </c>
      <c r="E115" s="17" t="str">
        <f>'Price Catalogue - Services'!B$58</f>
        <v>6.4.4</v>
      </c>
      <c r="F115" s="17">
        <f>'Price Catalogue - Services'!C$58</f>
        <v>0</v>
      </c>
      <c r="G115" s="17" t="str">
        <f>'Price Catalogue - Services'!D$58</f>
        <v>Consultancy</v>
      </c>
      <c r="H115" s="17" t="str">
        <f>'Price Catalogue - Services'!E$58</f>
        <v>Senior Engineer/Architect</v>
      </c>
      <c r="I115" s="17" t="str">
        <f>'Price Catalogue - Services'!F$58</f>
        <v>Onsite according to FWC discount.</v>
      </c>
      <c r="J115" s="17" t="str">
        <f>'Price Catalogue - Services'!G$58</f>
        <v>days</v>
      </c>
      <c r="K115" s="17" t="str">
        <f>'Price Catalogue - Services'!H$58</f>
        <v>T&amp;M</v>
      </c>
      <c r="L115" s="17" t="str">
        <f>'Price Catalogue - Services'!I$58</f>
        <v>N/A</v>
      </c>
      <c r="M115" s="17" t="str">
        <f>'Price Catalogue - Services'!J$58</f>
        <v>N/A</v>
      </c>
      <c r="N115" s="17" t="str">
        <f>'Price Catalogue - Services'!K$58</f>
        <v>N/A</v>
      </c>
      <c r="O115" s="5">
        <f>'Price Catalogue - Services'!L$58</f>
        <v>0</v>
      </c>
      <c r="P115" s="5" t="str">
        <f>'Price Catalogue - Services'!M$58</f>
        <v>N/A</v>
      </c>
      <c r="Q115" s="5">
        <f>'Price Catalogue - Services'!N$58</f>
        <v>0</v>
      </c>
      <c r="R115" s="38">
        <f>'Price Catalogue - Services'!O$58</f>
        <v>0</v>
      </c>
      <c r="S115" s="17" t="str">
        <f>'Price Catalogue - Services'!P$58</f>
        <v>N/A</v>
      </c>
      <c r="T115" s="5" t="str">
        <f>'Price Catalogue - Services'!Q$58</f>
        <v>N/A</v>
      </c>
      <c r="U115" s="17" t="str">
        <f>'Price Catalogue - Services'!R$58</f>
        <v>Onsite Senior Engineer/Architect.</v>
      </c>
      <c r="V115" s="17">
        <f>'Price Catalogue - Services'!S$58</f>
        <v>1</v>
      </c>
      <c r="W11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5" s="21">
        <f>PriceModelTable[[#This Row],[Service Fees]]+PriceModelTable[[#This Row],[Effort Bands]]</f>
        <v>0</v>
      </c>
      <c r="Z115" s="2"/>
      <c r="AA115" s="20"/>
    </row>
    <row r="116" spans="1:27" ht="11.25" customHeight="1" x14ac:dyDescent="0.25">
      <c r="A116" s="51" t="str">
        <f>'Volume Driver - NO EDIT'!$L$1</f>
        <v>2020</v>
      </c>
      <c r="B116" s="51">
        <f>'Volume Driver - NO EDIT'!$L$63</f>
        <v>12</v>
      </c>
      <c r="C116" s="51">
        <f>'Volume Driver - NO EDIT'!L$56</f>
        <v>4</v>
      </c>
      <c r="D116" s="17" t="str">
        <f>'Price Catalogue - Services'!A$61</f>
        <v>engineer-jr-off</v>
      </c>
      <c r="E116" s="17" t="str">
        <f>'Price Catalogue - Services'!B$61</f>
        <v>6.4.5</v>
      </c>
      <c r="F116" s="17">
        <f>'Price Catalogue - Services'!C$61</f>
        <v>0</v>
      </c>
      <c r="G116" s="17" t="str">
        <f>'Price Catalogue - Services'!D$61</f>
        <v>Consultancy</v>
      </c>
      <c r="H116" s="17" t="str">
        <f>'Price Catalogue - Services'!E$61</f>
        <v>Junior Engineer/Administrator</v>
      </c>
      <c r="I116" s="17" t="str">
        <f>'Price Catalogue - Services'!F$61</f>
        <v>Offsite according to FWC discount.</v>
      </c>
      <c r="J116" s="17" t="str">
        <f>'Price Catalogue - Services'!G$61</f>
        <v>days</v>
      </c>
      <c r="K116" s="17" t="str">
        <f>'Price Catalogue - Services'!H$61</f>
        <v>T&amp;M</v>
      </c>
      <c r="L116" s="17" t="str">
        <f>'Price Catalogue - Services'!I$61</f>
        <v>N/A</v>
      </c>
      <c r="M116" s="17" t="str">
        <f>'Price Catalogue - Services'!J$61</f>
        <v>N/A</v>
      </c>
      <c r="N116" s="17" t="str">
        <f>'Price Catalogue - Services'!K$61</f>
        <v>N/A</v>
      </c>
      <c r="O116" s="5">
        <f>'Price Catalogue - Services'!L$61</f>
        <v>0</v>
      </c>
      <c r="P116" s="5" t="str">
        <f>'Price Catalogue - Services'!M$61</f>
        <v>N/A</v>
      </c>
      <c r="Q116" s="5">
        <f>'Price Catalogue - Services'!N$61</f>
        <v>0</v>
      </c>
      <c r="R116" s="38">
        <f>'Price Catalogue - Services'!O$61</f>
        <v>0</v>
      </c>
      <c r="S116" s="17" t="str">
        <f>'Price Catalogue - Services'!P$61</f>
        <v>N/A</v>
      </c>
      <c r="T116" s="5" t="str">
        <f>'Price Catalogue - Services'!Q$61</f>
        <v>N/A</v>
      </c>
      <c r="U116" s="17" t="str">
        <f>'Price Catalogue - Services'!R$61</f>
        <v>Offsite Junior Engineer/Administrator.</v>
      </c>
      <c r="V116" s="17">
        <f>'Price Catalogue - Services'!S$61</f>
        <v>1</v>
      </c>
      <c r="W11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6" s="21">
        <f>PriceModelTable[[#This Row],[Service Fees]]+PriceModelTable[[#This Row],[Effort Bands]]</f>
        <v>0</v>
      </c>
      <c r="Z116" s="2"/>
      <c r="AA116" s="20"/>
    </row>
    <row r="117" spans="1:27" ht="11.25" customHeight="1" x14ac:dyDescent="0.25">
      <c r="A117" s="51" t="str">
        <f>'Volume Driver - NO EDIT'!$L$1</f>
        <v>2020</v>
      </c>
      <c r="B117" s="51">
        <f>'Volume Driver - NO EDIT'!$L$63</f>
        <v>12</v>
      </c>
      <c r="C117" s="51">
        <f>'Volume Driver - NO EDIT'!L$55</f>
        <v>2</v>
      </c>
      <c r="D117" s="17" t="str">
        <f>'Price Catalogue - Services'!A$60</f>
        <v>engineer-jr-on</v>
      </c>
      <c r="E117" s="17" t="str">
        <f>'Price Catalogue - Services'!B$60</f>
        <v>6.4.5</v>
      </c>
      <c r="F117" s="17">
        <f>'Price Catalogue - Services'!C$60</f>
        <v>0</v>
      </c>
      <c r="G117" s="17" t="str">
        <f>'Price Catalogue - Services'!D$60</f>
        <v>Consultancy</v>
      </c>
      <c r="H117" s="17" t="str">
        <f>'Price Catalogue - Services'!E$60</f>
        <v>Junior Engineer/Administrator</v>
      </c>
      <c r="I117" s="17" t="str">
        <f>'Price Catalogue - Services'!F$60</f>
        <v>Onsite according to FWC discount.</v>
      </c>
      <c r="J117" s="17" t="str">
        <f>'Price Catalogue - Services'!G$60</f>
        <v>days</v>
      </c>
      <c r="K117" s="17" t="str">
        <f>'Price Catalogue - Services'!H$60</f>
        <v>T&amp;M</v>
      </c>
      <c r="L117" s="17" t="str">
        <f>'Price Catalogue - Services'!I$60</f>
        <v>N/A</v>
      </c>
      <c r="M117" s="17" t="str">
        <f>'Price Catalogue - Services'!J$60</f>
        <v>N/A</v>
      </c>
      <c r="N117" s="17" t="str">
        <f>'Price Catalogue - Services'!K$60</f>
        <v>N/A</v>
      </c>
      <c r="O117" s="5">
        <f>'Price Catalogue - Services'!L$60</f>
        <v>0</v>
      </c>
      <c r="P117" s="5" t="str">
        <f>'Price Catalogue - Services'!M$60</f>
        <v>N/A</v>
      </c>
      <c r="Q117" s="5">
        <f>'Price Catalogue - Services'!N$60</f>
        <v>0</v>
      </c>
      <c r="R117" s="38">
        <f>'Price Catalogue - Services'!O$60</f>
        <v>0</v>
      </c>
      <c r="S117" s="17" t="str">
        <f>'Price Catalogue - Services'!P$60</f>
        <v>N/A</v>
      </c>
      <c r="T117" s="5" t="str">
        <f>'Price Catalogue - Services'!Q$60</f>
        <v>N/A</v>
      </c>
      <c r="U117" s="17" t="str">
        <f>'Price Catalogue - Services'!R$60</f>
        <v>Onsite Junior Engineer/Administrator.</v>
      </c>
      <c r="V117" s="17">
        <f>'Price Catalogue - Services'!S$60</f>
        <v>1</v>
      </c>
      <c r="W11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7" s="21">
        <f>PriceModelTable[[#This Row],[Service Fees]]+PriceModelTable[[#This Row],[Effort Bands]]</f>
        <v>0</v>
      </c>
      <c r="Z117" s="2"/>
      <c r="AA117" s="20"/>
    </row>
    <row r="118" spans="1:27" ht="11.25" customHeight="1" x14ac:dyDescent="0.25">
      <c r="A118" s="51" t="str">
        <f>'Volume Driver - NO EDIT'!$L$1</f>
        <v>2020</v>
      </c>
      <c r="B118" s="51">
        <f>'Volume Driver - NO EDIT'!$L$63</f>
        <v>12</v>
      </c>
      <c r="C118" s="51">
        <f>'Volume Driver - NO EDIT'!L$58</f>
        <v>0.5</v>
      </c>
      <c r="D118" s="17" t="str">
        <f>'Price Catalogue - Services'!A$63</f>
        <v>trainer-off</v>
      </c>
      <c r="E118" s="17" t="str">
        <f>'Price Catalogue - Services'!B$63</f>
        <v>6.4.6</v>
      </c>
      <c r="F118" s="17">
        <f>'Price Catalogue - Services'!C$63</f>
        <v>0</v>
      </c>
      <c r="G118" s="17" t="str">
        <f>'Price Catalogue - Services'!D$63</f>
        <v>Consultancy</v>
      </c>
      <c r="H118" s="17" t="str">
        <f>'Price Catalogue - Services'!E$63</f>
        <v>Trainer</v>
      </c>
      <c r="I118" s="17" t="str">
        <f>'Price Catalogue - Services'!F$63</f>
        <v>Offsite according to FWC discount.</v>
      </c>
      <c r="J118" s="17" t="str">
        <f>'Price Catalogue - Services'!G$63</f>
        <v>days</v>
      </c>
      <c r="K118" s="17" t="str">
        <f>'Price Catalogue - Services'!H$63</f>
        <v>T&amp;M</v>
      </c>
      <c r="L118" s="17" t="str">
        <f>'Price Catalogue - Services'!I$63</f>
        <v>N/A</v>
      </c>
      <c r="M118" s="17" t="str">
        <f>'Price Catalogue - Services'!J$63</f>
        <v>N/A</v>
      </c>
      <c r="N118" s="17" t="str">
        <f>'Price Catalogue - Services'!K$63</f>
        <v>N/A</v>
      </c>
      <c r="O118" s="5">
        <f>'Price Catalogue - Services'!L$63</f>
        <v>0</v>
      </c>
      <c r="P118" s="5" t="str">
        <f>'Price Catalogue - Services'!M$63</f>
        <v>N/A</v>
      </c>
      <c r="Q118" s="5">
        <f>'Price Catalogue - Services'!N$63</f>
        <v>0</v>
      </c>
      <c r="R118" s="38">
        <f>'Price Catalogue - Services'!O$63</f>
        <v>0</v>
      </c>
      <c r="S118" s="17" t="str">
        <f>'Price Catalogue - Services'!P$63</f>
        <v>N/A</v>
      </c>
      <c r="T118" s="5" t="str">
        <f>'Price Catalogue - Services'!Q$63</f>
        <v>N/A</v>
      </c>
      <c r="U118" s="17" t="str">
        <f>'Price Catalogue - Services'!R$63</f>
        <v>Offsite Trainer.</v>
      </c>
      <c r="V118" s="17">
        <f>'Price Catalogue - Services'!S$63</f>
        <v>1</v>
      </c>
      <c r="W11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8" s="21">
        <f>PriceModelTable[[#This Row],[Service Fees]]+PriceModelTable[[#This Row],[Effort Bands]]</f>
        <v>0</v>
      </c>
      <c r="Z118" s="2"/>
      <c r="AA118" s="20"/>
    </row>
    <row r="119" spans="1:27" ht="11.25" customHeight="1" x14ac:dyDescent="0.25">
      <c r="A119" s="51" t="str">
        <f>'Volume Driver - NO EDIT'!$L$1</f>
        <v>2020</v>
      </c>
      <c r="B119" s="51">
        <f>'Volume Driver - NO EDIT'!$L$63</f>
        <v>12</v>
      </c>
      <c r="C119" s="51">
        <f>'Volume Driver - NO EDIT'!L$57</f>
        <v>1</v>
      </c>
      <c r="D119" s="17" t="str">
        <f>'Price Catalogue - Services'!A$62</f>
        <v>trainer-on</v>
      </c>
      <c r="E119" s="17" t="str">
        <f>'Price Catalogue - Services'!B$62</f>
        <v>6.4.6</v>
      </c>
      <c r="F119" s="17">
        <f>'Price Catalogue - Services'!C$62</f>
        <v>0</v>
      </c>
      <c r="G119" s="17" t="str">
        <f>'Price Catalogue - Services'!D$62</f>
        <v>Consultancy</v>
      </c>
      <c r="H119" s="17" t="str">
        <f>'Price Catalogue - Services'!E$62</f>
        <v>Trainer</v>
      </c>
      <c r="I119" s="17" t="str">
        <f>'Price Catalogue - Services'!F$62</f>
        <v>Onsite according to FWC discount.</v>
      </c>
      <c r="J119" s="17" t="str">
        <f>'Price Catalogue - Services'!G$62</f>
        <v>days</v>
      </c>
      <c r="K119" s="17" t="str">
        <f>'Price Catalogue - Services'!H$62</f>
        <v>T&amp;M</v>
      </c>
      <c r="L119" s="17" t="str">
        <f>'Price Catalogue - Services'!I$62</f>
        <v>N/A</v>
      </c>
      <c r="M119" s="17" t="str">
        <f>'Price Catalogue - Services'!J$62</f>
        <v>N/A</v>
      </c>
      <c r="N119" s="17" t="str">
        <f>'Price Catalogue - Services'!K$62</f>
        <v>N/A</v>
      </c>
      <c r="O119" s="5">
        <f>'Price Catalogue - Services'!L$62</f>
        <v>0</v>
      </c>
      <c r="P119" s="5" t="str">
        <f>'Price Catalogue - Services'!M$62</f>
        <v>N/A</v>
      </c>
      <c r="Q119" s="5">
        <f>'Price Catalogue - Services'!N$62</f>
        <v>0</v>
      </c>
      <c r="R119" s="38">
        <f>'Price Catalogue - Services'!O$62</f>
        <v>0</v>
      </c>
      <c r="S119" s="17" t="str">
        <f>'Price Catalogue - Services'!P$62</f>
        <v>N/A</v>
      </c>
      <c r="T119" s="5" t="str">
        <f>'Price Catalogue - Services'!Q$62</f>
        <v>N/A</v>
      </c>
      <c r="U119" s="17" t="str">
        <f>'Price Catalogue - Services'!R$62</f>
        <v>Onsite Trainer.</v>
      </c>
      <c r="V119" s="17">
        <f>'Price Catalogue - Services'!S$62</f>
        <v>1</v>
      </c>
      <c r="W11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1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19" s="21">
        <f>PriceModelTable[[#This Row],[Service Fees]]+PriceModelTable[[#This Row],[Effort Bands]]</f>
        <v>0</v>
      </c>
      <c r="Z119" s="2"/>
      <c r="AA119" s="20"/>
    </row>
    <row r="120" spans="1:27" ht="11.25" customHeight="1" x14ac:dyDescent="0.25">
      <c r="A120" s="51" t="str">
        <f>'Volume Driver - NO EDIT'!$L$1</f>
        <v>2020</v>
      </c>
      <c r="B120" s="51">
        <f>'Volume Driver - NO EDIT'!$L$63</f>
        <v>12</v>
      </c>
      <c r="C120" s="51">
        <f>'Volume Driver - NO EDIT'!L$59</f>
        <v>1</v>
      </c>
      <c r="D120" s="17" t="str">
        <f>'Price Catalogue - Services'!A$64</f>
        <v>sec-srv</v>
      </c>
      <c r="E120" s="17" t="str">
        <f>'Price Catalogue - Services'!B$64</f>
        <v>6.6</v>
      </c>
      <c r="F120" s="17">
        <f>'Price Catalogue - Services'!C$64</f>
        <v>0</v>
      </c>
      <c r="G120" s="17" t="str">
        <f>'Price Catalogue - Services'!D$64</f>
        <v>Security Services</v>
      </c>
      <c r="H120" s="17" t="str">
        <f>'Price Catalogue - Services'!E$64</f>
        <v>Security Services</v>
      </c>
      <c r="I120" s="17" t="str">
        <f>'Price Catalogue - Services'!F$64</f>
        <v>Managed service</v>
      </c>
      <c r="J120" s="17" t="str">
        <f>'Price Catalogue - Services'!G$64</f>
        <v>% of yearly expenditure</v>
      </c>
      <c r="K120" s="17" t="str">
        <f>'Price Catalogue - Services'!H$64</f>
        <v>Monthly service fee</v>
      </c>
      <c r="L120" s="17" t="str">
        <f>'Price Catalogue - Services'!I$64</f>
        <v>24/7</v>
      </c>
      <c r="M120" s="17" t="str">
        <f>'Price Catalogue - Services'!J$64</f>
        <v>any</v>
      </c>
      <c r="N120" s="17" t="str">
        <f>'Price Catalogue - Services'!K$64</f>
        <v>N/A</v>
      </c>
      <c r="O120" s="54">
        <f>'Price Catalogue - Services'!L$64*SUM($W63:$W107)/PriceModelTable[[#This Row],[Months]]</f>
        <v>0</v>
      </c>
      <c r="P120" s="54">
        <f>'Price Catalogue - Services'!M$64*SUM($W63:$W107)/PriceModelTable[[#This Row],[Months]]</f>
        <v>0</v>
      </c>
      <c r="Q120" s="5">
        <f>'Price Catalogue - Services'!N$64</f>
        <v>0</v>
      </c>
      <c r="R120" s="38">
        <f>'Price Catalogue - Services'!O$64</f>
        <v>0</v>
      </c>
      <c r="S120" s="17" t="str">
        <f>'Price Catalogue - Services'!P$64</f>
        <v>E1</v>
      </c>
      <c r="T120" s="5">
        <f>'Price Catalogue - Services'!Q$64</f>
        <v>0</v>
      </c>
      <c r="U120" s="17" t="str">
        <f>'Price Catalogue - Services'!R$64</f>
        <v xml:space="preserve">Security Services for all ECHA IT services. Changes charged separately via Effort Band. </v>
      </c>
      <c r="V120" s="17">
        <f>'Price Catalogue - Services'!S$64</f>
        <v>1</v>
      </c>
      <c r="W12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0" s="21">
        <f>PriceModelTable[[#This Row],[Service Fees]]+PriceModelTable[[#This Row],[Effort Bands]]</f>
        <v>0</v>
      </c>
      <c r="Z120" s="2"/>
      <c r="AA120" s="20"/>
    </row>
    <row r="121" spans="1:27" ht="11.25" customHeight="1" x14ac:dyDescent="0.25">
      <c r="A121" s="51" t="str">
        <f>'Volume Driver - NO EDIT'!$L$1</f>
        <v>2020</v>
      </c>
      <c r="B121" s="51">
        <f>'Volume Driver - NO EDIT'!$L$63</f>
        <v>12</v>
      </c>
      <c r="C121" s="51">
        <f>'Volume Driver - NO EDIT'!L$60</f>
        <v>0</v>
      </c>
      <c r="D121" s="17" t="str">
        <f>'Price Catalogue - Services'!A$65</f>
        <v>trans-in</v>
      </c>
      <c r="E121" s="17" t="str">
        <f>'Price Catalogue - Services'!B$65</f>
        <v>8.1</v>
      </c>
      <c r="F121" s="17">
        <f>'Price Catalogue - Services'!C$65</f>
        <v>0</v>
      </c>
      <c r="G121" s="17" t="str">
        <f>'Price Catalogue - Services'!D$65</f>
        <v>Transition in</v>
      </c>
      <c r="H121" s="17" t="str">
        <f>'Price Catalogue - Services'!E$65</f>
        <v>Transition in</v>
      </c>
      <c r="I121" s="17" t="str">
        <f>'Price Catalogue - Services'!F$65</f>
        <v>Project</v>
      </c>
      <c r="J121" s="17" t="str">
        <f>'Price Catalogue - Services'!G$65</f>
        <v>months of service</v>
      </c>
      <c r="K121" s="17" t="str">
        <f>'Price Catalogue - Services'!H$65</f>
        <v>QT&amp;M</v>
      </c>
      <c r="L121" s="17" t="str">
        <f>'Price Catalogue - Services'!I$65</f>
        <v>N/A</v>
      </c>
      <c r="M121" s="17" t="str">
        <f>'Price Catalogue - Services'!J$65</f>
        <v>N/A</v>
      </c>
      <c r="N121" s="17" t="str">
        <f>'Price Catalogue - Services'!K$65</f>
        <v>N/A</v>
      </c>
      <c r="O121" s="54">
        <f>'Price Catalogue - Services'!L$65*SUM($W63:$W107,$W120:$W120)/PriceModelTable[[#This Row],[Months]]/PriceModelTable[[#This Row],[Months]]</f>
        <v>0</v>
      </c>
      <c r="P121" s="54">
        <f>'Price Catalogue - Services'!M$65*SUM($W63:$W107,$W120:$W120)/PriceModelTable[[#This Row],[Months]]/PriceModelTable[[#This Row],[Months]]</f>
        <v>0</v>
      </c>
      <c r="Q121" s="5">
        <f>'Price Catalogue - Services'!N$65</f>
        <v>0</v>
      </c>
      <c r="R121" s="38">
        <f>'Price Catalogue - Services'!O$65</f>
        <v>0</v>
      </c>
      <c r="S121" s="17" t="str">
        <f>'Price Catalogue - Services'!P$65</f>
        <v>N/A</v>
      </c>
      <c r="T121" s="5" t="str">
        <f>'Price Catalogue - Services'!Q$65</f>
        <v>N/A</v>
      </c>
      <c r="U121" s="17" t="str">
        <f>'Price Catalogue - Services'!R$65</f>
        <v>Fees for transition in, in months of service fees (for current year) after transition is complete.</v>
      </c>
      <c r="V121" s="17">
        <f>'Price Catalogue - Services'!S$65</f>
        <v>1</v>
      </c>
      <c r="W12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1" s="21">
        <f>PriceModelTable[[#This Row],[Service Fees]]+PriceModelTable[[#This Row],[Effort Bands]]</f>
        <v>0</v>
      </c>
      <c r="Z121" s="2"/>
      <c r="AA121" s="20"/>
    </row>
    <row r="122" spans="1:27" ht="11.25" customHeight="1" x14ac:dyDescent="0.25">
      <c r="A122" s="51" t="str">
        <f>'Volume Driver - NO EDIT'!$L$1</f>
        <v>2020</v>
      </c>
      <c r="B122" s="51">
        <f>'Volume Driver - NO EDIT'!$L$63</f>
        <v>12</v>
      </c>
      <c r="C122" s="51">
        <f>'Volume Driver - NO EDIT'!L$61</f>
        <v>0</v>
      </c>
      <c r="D122" s="17" t="str">
        <f>'Price Catalogue - Services'!A$66</f>
        <v>trans-out</v>
      </c>
      <c r="E122" s="17" t="str">
        <f>'Price Catalogue - Services'!B$66</f>
        <v>8.2</v>
      </c>
      <c r="F122" s="17">
        <f>'Price Catalogue - Services'!C$66</f>
        <v>0</v>
      </c>
      <c r="G122" s="17" t="str">
        <f>'Price Catalogue - Services'!D$66</f>
        <v>Transition out</v>
      </c>
      <c r="H122" s="17" t="str">
        <f>'Price Catalogue - Services'!E$66</f>
        <v>Transition out</v>
      </c>
      <c r="I122" s="17" t="str">
        <f>'Price Catalogue - Services'!F$66</f>
        <v>Project</v>
      </c>
      <c r="J122" s="17" t="str">
        <f>'Price Catalogue - Services'!G$66</f>
        <v>% of yearly expenditure</v>
      </c>
      <c r="K122" s="17" t="str">
        <f>'Price Catalogue - Services'!H$66</f>
        <v>QT&amp;M</v>
      </c>
      <c r="L122" s="17" t="str">
        <f>'Price Catalogue - Services'!I$66</f>
        <v>N/A</v>
      </c>
      <c r="M122" s="17" t="str">
        <f>'Price Catalogue - Services'!J$66</f>
        <v>N/A</v>
      </c>
      <c r="N122" s="17" t="str">
        <f>'Price Catalogue - Services'!K$66</f>
        <v>N/A</v>
      </c>
      <c r="O122" s="5">
        <f>'Price Catalogue - Services'!L$66</f>
        <v>0</v>
      </c>
      <c r="P122" s="5">
        <f>'Price Catalogue - Services'!M$66</f>
        <v>0.05</v>
      </c>
      <c r="Q122" s="5">
        <f>'Price Catalogue - Services'!N$66</f>
        <v>0</v>
      </c>
      <c r="R122" s="38">
        <f>'Price Catalogue - Services'!O$66</f>
        <v>0</v>
      </c>
      <c r="S122" s="17" t="str">
        <f>'Price Catalogue - Services'!P$66</f>
        <v>N/A</v>
      </c>
      <c r="T122" s="5" t="str">
        <f>'Price Catalogue - Services'!Q$66</f>
        <v>N/A</v>
      </c>
      <c r="U122" s="17" t="str">
        <f>'Price Catalogue - Services'!R$66</f>
        <v>Fees for transition out. Percentage of annual services fees for current year.</v>
      </c>
      <c r="V122" s="17">
        <f>'Price Catalogue - Services'!S$66</f>
        <v>1</v>
      </c>
      <c r="W12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2" s="21">
        <f>PriceModelTable[[#This Row],[Service Fees]]+PriceModelTable[[#This Row],[Effort Bands]]</f>
        <v>0</v>
      </c>
      <c r="Z122" s="2"/>
      <c r="AA122" s="20"/>
    </row>
    <row r="123" spans="1:27" ht="11.25" customHeight="1" x14ac:dyDescent="0.25">
      <c r="A123" s="51" t="str">
        <f>'Volume Driver - NO EDIT'!$L$1</f>
        <v>2020</v>
      </c>
      <c r="B123" s="51">
        <f>'Volume Driver - NO EDIT'!$L$63</f>
        <v>12</v>
      </c>
      <c r="C123" s="51">
        <f>'Volume Driver - NO EDIT'!L$62</f>
        <v>1</v>
      </c>
      <c r="D123" s="17" t="str">
        <f>'Price Catalogue - Services'!A$67</f>
        <v>gov</v>
      </c>
      <c r="E123" s="17" t="str">
        <f>'Price Catalogue - Services'!B$67</f>
        <v>9</v>
      </c>
      <c r="F123" s="17">
        <f>'Price Catalogue - Services'!C$67</f>
        <v>0</v>
      </c>
      <c r="G123" s="17" t="str">
        <f>'Price Catalogue - Services'!D$67</f>
        <v>Governance</v>
      </c>
      <c r="H123" s="17" t="str">
        <f>'Price Catalogue - Services'!E$67</f>
        <v>Governance</v>
      </c>
      <c r="I123" s="17" t="str">
        <f>'Price Catalogue - Services'!F$67</f>
        <v>Governance</v>
      </c>
      <c r="J123" s="17" t="str">
        <f>'Price Catalogue - Services'!G$67</f>
        <v>% of yearly expenditure</v>
      </c>
      <c r="K123" s="17" t="str">
        <f>'Price Catalogue - Services'!H$67</f>
        <v>Monthly service fee</v>
      </c>
      <c r="L123" s="17" t="str">
        <f>'Price Catalogue - Services'!I$67</f>
        <v>9/5</v>
      </c>
      <c r="M123" s="17" t="str">
        <f>'Price Catalogue - Services'!J$67</f>
        <v>N/A</v>
      </c>
      <c r="N123" s="17" t="str">
        <f>'Price Catalogue - Services'!K$67</f>
        <v>N/A</v>
      </c>
      <c r="O123" s="54">
        <f>'Price Catalogue - Services'!L$67*SUM($W63:$W107,$W120:$W120)/PriceModelTable[[#This Row],[Months]]</f>
        <v>0</v>
      </c>
      <c r="P123" s="54">
        <f>'Price Catalogue - Services'!M$67*SUM($W63:$W107,$W120:$W120)/PriceModelTable[[#This Row],[Months]]</f>
        <v>0</v>
      </c>
      <c r="Q123" s="5">
        <f>'Price Catalogue - Services'!N$67</f>
        <v>0</v>
      </c>
      <c r="R123" s="38">
        <f>'Price Catalogue - Services'!O$67</f>
        <v>0</v>
      </c>
      <c r="S123" s="17" t="str">
        <f>'Price Catalogue - Services'!P$67</f>
        <v>N/A</v>
      </c>
      <c r="T123" s="5" t="str">
        <f>'Price Catalogue - Services'!Q$67</f>
        <v>N/A</v>
      </c>
      <c r="U123" s="17" t="str">
        <f>'Price Catalogue - Services'!R$67</f>
        <v>Governance for the FWC and its service delivery. Percentage of annual service fees for current year.</v>
      </c>
      <c r="V123" s="17">
        <f>'Price Catalogue - Services'!S$67</f>
        <v>1</v>
      </c>
      <c r="W12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3" s="21">
        <f>PriceModelTable[[#This Row],[Service Fees]]+PriceModelTable[[#This Row],[Effort Bands]]</f>
        <v>0</v>
      </c>
      <c r="Z123" s="2"/>
      <c r="AA123" s="20"/>
    </row>
    <row r="124" spans="1:27" ht="11.25" customHeight="1" x14ac:dyDescent="0.25">
      <c r="A124" s="51" t="str">
        <f>'Volume Driver - NO EDIT'!$M$1</f>
        <v>2021</v>
      </c>
      <c r="B124" s="51">
        <f>'Volume Driver - NO EDIT'!$M$63</f>
        <v>12</v>
      </c>
      <c r="C124" s="51">
        <f>'Volume Driver - NO EDIT'!M$2</f>
        <v>1</v>
      </c>
      <c r="D124" s="17" t="str">
        <f>'Price Catalogue - Services'!A$7</f>
        <v>ext-fw</v>
      </c>
      <c r="E124" s="17" t="str">
        <f>'Price Catalogue - Services'!B$7</f>
        <v>6.1.1.10</v>
      </c>
      <c r="F124" s="17">
        <f>'Price Catalogue - Services'!C$7</f>
        <v>0</v>
      </c>
      <c r="G124" s="17" t="str">
        <f>'Price Catalogue - Services'!D$7</f>
        <v>Managed datacentre</v>
      </c>
      <c r="H124" s="17" t="str">
        <f>'Price Catalogue - Services'!E$7</f>
        <v>External firewall</v>
      </c>
      <c r="I124" s="17" t="str">
        <f>'Price Catalogue - Services'!F$7</f>
        <v>Managed service</v>
      </c>
      <c r="J124" s="17" t="str">
        <f>'Price Catalogue - Services'!G$7</f>
        <v>managed datacentre</v>
      </c>
      <c r="K124" s="17" t="str">
        <f>'Price Catalogue - Services'!H$7</f>
        <v>Monthly service fee</v>
      </c>
      <c r="L124" s="17" t="str">
        <f>'Price Catalogue - Services'!I$7</f>
        <v>24/7</v>
      </c>
      <c r="M124" s="17" t="str">
        <f>'Price Catalogue - Services'!J$7</f>
        <v>any</v>
      </c>
      <c r="N124" s="17" t="str">
        <f>'Price Catalogue - Services'!K$7</f>
        <v>N/A</v>
      </c>
      <c r="O124" s="5">
        <f>'Price Catalogue - Services'!L$7</f>
        <v>0</v>
      </c>
      <c r="P124" s="5">
        <f>'Price Catalogue - Services'!M$7</f>
        <v>1620</v>
      </c>
      <c r="Q124" s="5">
        <f>'Price Catalogue - Services'!N$7</f>
        <v>0</v>
      </c>
      <c r="R124" s="38">
        <f>'Price Catalogue - Services'!O$7</f>
        <v>0</v>
      </c>
      <c r="S124" s="17" t="str">
        <f>'Price Catalogue - Services'!P$7</f>
        <v>E1</v>
      </c>
      <c r="T124" s="5">
        <f>'Price Catalogue - Services'!Q$7</f>
        <v>0</v>
      </c>
      <c r="U124" s="17" t="str">
        <f>'Price Catalogue - Services'!R$7</f>
        <v>Highly available external firewall service for all ECHA IT services. Changes charged separately via Effort Band.</v>
      </c>
      <c r="V124" s="17">
        <f>'Price Catalogue - Services'!S$7</f>
        <v>1</v>
      </c>
      <c r="W12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4" s="21">
        <f>PriceModelTable[[#This Row],[Service Fees]]+PriceModelTable[[#This Row],[Effort Bands]]</f>
        <v>0</v>
      </c>
      <c r="Z124" s="2"/>
      <c r="AA124" s="20"/>
    </row>
    <row r="125" spans="1:27" ht="11.25" customHeight="1" x14ac:dyDescent="0.25">
      <c r="A125" s="51" t="str">
        <f>'Volume Driver - NO EDIT'!$M$1</f>
        <v>2021</v>
      </c>
      <c r="B125" s="51">
        <f>'Volume Driver - NO EDIT'!$M$63</f>
        <v>12</v>
      </c>
      <c r="C125" s="51">
        <f>'Volume Driver - NO EDIT'!M$3</f>
        <v>1</v>
      </c>
      <c r="D125" s="17" t="str">
        <f>'Price Catalogue - Services'!A$8</f>
        <v>r-proxy</v>
      </c>
      <c r="E125" s="17" t="str">
        <f>'Price Catalogue - Services'!B$8</f>
        <v>6.1.1.10</v>
      </c>
      <c r="F125" s="17">
        <f>'Price Catalogue - Services'!C$8</f>
        <v>0</v>
      </c>
      <c r="G125" s="17" t="str">
        <f>'Price Catalogue - Services'!D$8</f>
        <v>Managed datacentre</v>
      </c>
      <c r="H125" s="17" t="str">
        <f>'Price Catalogue - Services'!E$8</f>
        <v>Reverse Proxy</v>
      </c>
      <c r="I125" s="17" t="str">
        <f>'Price Catalogue - Services'!F$8</f>
        <v>Managed service</v>
      </c>
      <c r="J125" s="17" t="str">
        <f>'Price Catalogue - Services'!G$8</f>
        <v>managed datacentre</v>
      </c>
      <c r="K125" s="17" t="str">
        <f>'Price Catalogue - Services'!H$8</f>
        <v>Monthly service fee</v>
      </c>
      <c r="L125" s="17" t="str">
        <f>'Price Catalogue - Services'!I$8</f>
        <v>24/7</v>
      </c>
      <c r="M125" s="17" t="str">
        <f>'Price Catalogue - Services'!J$8</f>
        <v>any</v>
      </c>
      <c r="N125" s="17" t="str">
        <f>'Price Catalogue - Services'!K$8</f>
        <v>N/A</v>
      </c>
      <c r="O125" s="5">
        <f>'Price Catalogue - Services'!L$8</f>
        <v>0</v>
      </c>
      <c r="P125" s="5">
        <f>'Price Catalogue - Services'!M$8</f>
        <v>1053</v>
      </c>
      <c r="Q125" s="5">
        <f>'Price Catalogue - Services'!N$8</f>
        <v>0</v>
      </c>
      <c r="R125" s="38">
        <f>'Price Catalogue - Services'!O$8</f>
        <v>0</v>
      </c>
      <c r="S125" s="17" t="str">
        <f>'Price Catalogue - Services'!P$8</f>
        <v>E5</v>
      </c>
      <c r="T125" s="5">
        <f>'Price Catalogue - Services'!Q$8</f>
        <v>0</v>
      </c>
      <c r="U125" s="17" t="str">
        <f>'Price Catalogue - Services'!R$8</f>
        <v>Highly available reverse proxy service for all pertient ECHA IT services. Changes charged separately via Effort Band.</v>
      </c>
      <c r="V125" s="17">
        <f>'Price Catalogue - Services'!S$8</f>
        <v>1</v>
      </c>
      <c r="W12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5" s="21">
        <f>PriceModelTable[[#This Row],[Service Fees]]+PriceModelTable[[#This Row],[Effort Bands]]</f>
        <v>0</v>
      </c>
      <c r="Z125" s="2"/>
      <c r="AA125" s="20"/>
    </row>
    <row r="126" spans="1:27" ht="11.25" customHeight="1" x14ac:dyDescent="0.25">
      <c r="A126" s="51" t="str">
        <f>'Volume Driver - NO EDIT'!$M$1</f>
        <v>2021</v>
      </c>
      <c r="B126" s="51">
        <f>'Volume Driver - NO EDIT'!$M$63</f>
        <v>12</v>
      </c>
      <c r="C126" s="51">
        <f>'Volume Driver - NO EDIT'!M$4</f>
        <v>1</v>
      </c>
      <c r="D126" s="17" t="str">
        <f>'Price Catalogue - Services'!A$9</f>
        <v>cl-proxy-p</v>
      </c>
      <c r="E126" s="17" t="str">
        <f>'Price Catalogue - Services'!B$9</f>
        <v>6.1.1.10</v>
      </c>
      <c r="F126" s="17">
        <f>'Price Catalogue - Services'!C$9</f>
        <v>0</v>
      </c>
      <c r="G126" s="17" t="str">
        <f>'Price Catalogue - Services'!D$9</f>
        <v>Managed datacentre</v>
      </c>
      <c r="H126" s="17" t="str">
        <f>'Price Catalogue - Services'!E$9</f>
        <v>Client Proxy</v>
      </c>
      <c r="I126" s="17" t="str">
        <f>'Price Catalogue - Services'!F$9</f>
        <v>Managed service</v>
      </c>
      <c r="J126" s="17" t="str">
        <f>'Price Catalogue - Services'!G$9</f>
        <v>managed datacentre</v>
      </c>
      <c r="K126" s="17" t="str">
        <f>'Price Catalogue - Services'!H$9</f>
        <v>Monthly service fee</v>
      </c>
      <c r="L126" s="17" t="str">
        <f>'Price Catalogue - Services'!I$9</f>
        <v>24/7</v>
      </c>
      <c r="M126" s="17" t="str">
        <f>'Price Catalogue - Services'!J$9</f>
        <v>private</v>
      </c>
      <c r="N126" s="17" t="str">
        <f>'Price Catalogue - Services'!K$9</f>
        <v>N/A</v>
      </c>
      <c r="O126" s="5">
        <f>'Price Catalogue - Services'!L$9</f>
        <v>0</v>
      </c>
      <c r="P126" s="5">
        <f>'Price Catalogue - Services'!M$9</f>
        <v>1800</v>
      </c>
      <c r="Q126" s="5">
        <f>'Price Catalogue - Services'!N$9</f>
        <v>0</v>
      </c>
      <c r="R126" s="38">
        <f>'Price Catalogue - Services'!O$9</f>
        <v>0</v>
      </c>
      <c r="S126" s="17" t="str">
        <f>'Price Catalogue - Services'!P$9</f>
        <v>E1</v>
      </c>
      <c r="T126" s="5">
        <f>'Price Catalogue - Services'!Q$9</f>
        <v>0</v>
      </c>
      <c r="U126" s="17" t="str">
        <f>'Price Catalogue - Services'!R$9</f>
        <v>Highly available client proxy services for all pertinent ECHA IT services. Changes charged separately via Effort Band.</v>
      </c>
      <c r="V126" s="17">
        <f>'Price Catalogue - Services'!S$9</f>
        <v>1</v>
      </c>
      <c r="W12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6" s="21">
        <f>PriceModelTable[[#This Row],[Service Fees]]+PriceModelTable[[#This Row],[Effort Bands]]</f>
        <v>0</v>
      </c>
      <c r="Z126" s="2"/>
      <c r="AA126" s="20"/>
    </row>
    <row r="127" spans="1:27" ht="11.25" customHeight="1" x14ac:dyDescent="0.25">
      <c r="A127" s="51" t="str">
        <f>'Volume Driver - NO EDIT'!$M$1</f>
        <v>2021</v>
      </c>
      <c r="B127" s="51">
        <f>'Volume Driver - NO EDIT'!$M$63</f>
        <v>12</v>
      </c>
      <c r="C127" s="51">
        <f>'Volume Driver - NO EDIT'!M$5</f>
        <v>1</v>
      </c>
      <c r="D127" s="17" t="str">
        <f>'Price Catalogue - Services'!A$10</f>
        <v>waf-p</v>
      </c>
      <c r="E127" s="17" t="str">
        <f>'Price Catalogue - Services'!B$10</f>
        <v>6.1.1.10</v>
      </c>
      <c r="F127" s="17">
        <f>'Price Catalogue - Services'!C$10</f>
        <v>0</v>
      </c>
      <c r="G127" s="17" t="str">
        <f>'Price Catalogue - Services'!D$10</f>
        <v>Managed datacentre</v>
      </c>
      <c r="H127" s="17" t="str">
        <f>'Price Catalogue - Services'!E$10</f>
        <v>Web Application Firewall</v>
      </c>
      <c r="I127" s="17" t="str">
        <f>'Price Catalogue - Services'!F$10</f>
        <v>Managed service</v>
      </c>
      <c r="J127" s="17" t="str">
        <f>'Price Catalogue - Services'!G$10</f>
        <v>managed datacentre</v>
      </c>
      <c r="K127" s="17" t="str">
        <f>'Price Catalogue - Services'!H$10</f>
        <v>Monthly service fee</v>
      </c>
      <c r="L127" s="17" t="str">
        <f>'Price Catalogue - Services'!I$10</f>
        <v>24/7</v>
      </c>
      <c r="M127" s="17" t="str">
        <f>'Price Catalogue - Services'!J$10</f>
        <v>private</v>
      </c>
      <c r="N127" s="17" t="str">
        <f>'Price Catalogue - Services'!K$10</f>
        <v>N/A</v>
      </c>
      <c r="O127" s="5">
        <f>'Price Catalogue - Services'!L$10</f>
        <v>0</v>
      </c>
      <c r="P127" s="5">
        <f>'Price Catalogue - Services'!M$10</f>
        <v>4140</v>
      </c>
      <c r="Q127" s="5">
        <f>'Price Catalogue - Services'!N$10</f>
        <v>0</v>
      </c>
      <c r="R127" s="38">
        <f>'Price Catalogue - Services'!O$10</f>
        <v>0</v>
      </c>
      <c r="S127" s="17" t="str">
        <f>'Price Catalogue - Services'!P$10</f>
        <v>E1</v>
      </c>
      <c r="T127" s="5">
        <f>'Price Catalogue - Services'!Q$10</f>
        <v>0</v>
      </c>
      <c r="U127" s="17" t="str">
        <f>'Price Catalogue - Services'!R$10</f>
        <v>Highly available web application firewall service for all perinent ECHA IT services. Changes charged separately via Effort Band.</v>
      </c>
      <c r="V127" s="17">
        <f>'Price Catalogue - Services'!S$10</f>
        <v>1</v>
      </c>
      <c r="W12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7" s="21">
        <f>PriceModelTable[[#This Row],[Service Fees]]+PriceModelTable[[#This Row],[Effort Bands]]</f>
        <v>0</v>
      </c>
      <c r="Z127" s="2"/>
      <c r="AA127" s="20"/>
    </row>
    <row r="128" spans="1:27" ht="11.25" customHeight="1" x14ac:dyDescent="0.25">
      <c r="A128" s="51" t="str">
        <f>'Volume Driver - NO EDIT'!$M$1</f>
        <v>2021</v>
      </c>
      <c r="B128" s="51">
        <f>'Volume Driver - NO EDIT'!$M$63</f>
        <v>12</v>
      </c>
      <c r="C128" s="51">
        <f>'Volume Driver - NO EDIT'!M$6</f>
        <v>0</v>
      </c>
      <c r="D128" s="17" t="str">
        <f>'Price Catalogue - Services'!A$11</f>
        <v>cl-proxy-tc</v>
      </c>
      <c r="E128" s="17" t="str">
        <f>'Price Catalogue - Services'!B$11</f>
        <v>6.1.1.10</v>
      </c>
      <c r="F128" s="17">
        <f>'Price Catalogue - Services'!C$11</f>
        <v>0</v>
      </c>
      <c r="G128" s="17" t="str">
        <f>'Price Catalogue - Services'!D$11</f>
        <v>Managed datacentre</v>
      </c>
      <c r="H128" s="17" t="str">
        <f>'Price Catalogue - Services'!E$11</f>
        <v>Client Proxy</v>
      </c>
      <c r="I128" s="17" t="str">
        <f>'Price Catalogue - Services'!F$11</f>
        <v>Managed service</v>
      </c>
      <c r="J128" s="17" t="str">
        <f>'Price Catalogue - Services'!G$11</f>
        <v>managed datacentre</v>
      </c>
      <c r="K128" s="17" t="str">
        <f>'Price Catalogue - Services'!H$11</f>
        <v>Monthly service fee</v>
      </c>
      <c r="L128" s="17" t="str">
        <f>'Price Catalogue - Services'!I$11</f>
        <v>24/7</v>
      </c>
      <c r="M128" s="17" t="str">
        <f>'Price Catalogue - Services'!J$11</f>
        <v>trusted community</v>
      </c>
      <c r="N128" s="17" t="str">
        <f>'Price Catalogue - Services'!K$11</f>
        <v>N/A</v>
      </c>
      <c r="O128" s="5">
        <f>'Price Catalogue - Services'!L$11</f>
        <v>0</v>
      </c>
      <c r="P128" s="5">
        <f>'Price Catalogue - Services'!M$11</f>
        <v>810</v>
      </c>
      <c r="Q128" s="5">
        <f>'Price Catalogue - Services'!N$11</f>
        <v>0</v>
      </c>
      <c r="R128" s="38">
        <f>'Price Catalogue - Services'!O$11</f>
        <v>0</v>
      </c>
      <c r="S128" s="17" t="str">
        <f>'Price Catalogue - Services'!P$11</f>
        <v>E1</v>
      </c>
      <c r="T128" s="5">
        <f>'Price Catalogue - Services'!Q$11</f>
        <v>0</v>
      </c>
      <c r="U128" s="17" t="str">
        <f>'Price Catalogue - Services'!R$11</f>
        <v>Highly available client proxy services for all pertinent ECHA IT services. Changes charged separately via Effort Band.</v>
      </c>
      <c r="V128" s="17">
        <f>'Price Catalogue - Services'!S$11</f>
        <v>1</v>
      </c>
      <c r="W12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8" s="21">
        <f>PriceModelTable[[#This Row],[Service Fees]]+PriceModelTable[[#This Row],[Effort Bands]]</f>
        <v>0</v>
      </c>
      <c r="Z128" s="2"/>
      <c r="AA128" s="20"/>
    </row>
    <row r="129" spans="1:27" ht="11.25" customHeight="1" x14ac:dyDescent="0.25">
      <c r="A129" s="51" t="str">
        <f>'Volume Driver - NO EDIT'!$M$1</f>
        <v>2021</v>
      </c>
      <c r="B129" s="51">
        <f>'Volume Driver - NO EDIT'!$M$63</f>
        <v>12</v>
      </c>
      <c r="C129" s="51">
        <f>'Volume Driver - NO EDIT'!M$7</f>
        <v>0</v>
      </c>
      <c r="D129" s="17" t="str">
        <f>'Price Catalogue - Services'!A$12</f>
        <v>waf-tc</v>
      </c>
      <c r="E129" s="17" t="str">
        <f>'Price Catalogue - Services'!B$12</f>
        <v>6.1.1.10</v>
      </c>
      <c r="F129" s="17">
        <f>'Price Catalogue - Services'!C$12</f>
        <v>0</v>
      </c>
      <c r="G129" s="17" t="str">
        <f>'Price Catalogue - Services'!D$12</f>
        <v>Managed datacentre</v>
      </c>
      <c r="H129" s="17" t="str">
        <f>'Price Catalogue - Services'!E$12</f>
        <v>Web Application Firewall</v>
      </c>
      <c r="I129" s="17" t="str">
        <f>'Price Catalogue - Services'!F$12</f>
        <v>Managed service</v>
      </c>
      <c r="J129" s="17" t="str">
        <f>'Price Catalogue - Services'!G$12</f>
        <v>managed datacentre</v>
      </c>
      <c r="K129" s="17" t="str">
        <f>'Price Catalogue - Services'!H$12</f>
        <v>Monthly service fee</v>
      </c>
      <c r="L129" s="17" t="str">
        <f>'Price Catalogue - Services'!I$12</f>
        <v>24/7</v>
      </c>
      <c r="M129" s="17" t="str">
        <f>'Price Catalogue - Services'!J$12</f>
        <v>trusted community</v>
      </c>
      <c r="N129" s="17" t="str">
        <f>'Price Catalogue - Services'!K$12</f>
        <v>N/A</v>
      </c>
      <c r="O129" s="5">
        <f>'Price Catalogue - Services'!L$12</f>
        <v>0</v>
      </c>
      <c r="P129" s="5">
        <f>'Price Catalogue - Services'!M$12</f>
        <v>1863</v>
      </c>
      <c r="Q129" s="5">
        <f>'Price Catalogue - Services'!N$12</f>
        <v>0</v>
      </c>
      <c r="R129" s="38">
        <f>'Price Catalogue - Services'!O$12</f>
        <v>0</v>
      </c>
      <c r="S129" s="17" t="str">
        <f>'Price Catalogue - Services'!P$12</f>
        <v>E1</v>
      </c>
      <c r="T129" s="5">
        <f>'Price Catalogue - Services'!Q$12</f>
        <v>0</v>
      </c>
      <c r="U129" s="17" t="str">
        <f>'Price Catalogue - Services'!R$12</f>
        <v>Highly available web application firewall service for all perinent ECHA IT services. Changes charged separately via Effort Band.</v>
      </c>
      <c r="V129" s="17">
        <f>'Price Catalogue - Services'!S$12</f>
        <v>1</v>
      </c>
      <c r="W12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2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29" s="21">
        <f>PriceModelTable[[#This Row],[Service Fees]]+PriceModelTable[[#This Row],[Effort Bands]]</f>
        <v>0</v>
      </c>
      <c r="Z129" s="2"/>
      <c r="AA129" s="20"/>
    </row>
    <row r="130" spans="1:27" ht="11.25" customHeight="1" x14ac:dyDescent="0.25">
      <c r="A130" s="51" t="str">
        <f>'Volume Driver - NO EDIT'!$M$1</f>
        <v>2021</v>
      </c>
      <c r="B130" s="51">
        <f>'Volume Driver - NO EDIT'!$M$63</f>
        <v>12</v>
      </c>
      <c r="C130" s="51">
        <f>'Volume Driver - NO EDIT'!M$15</f>
        <v>38000</v>
      </c>
      <c r="D130" s="17" t="str">
        <f>'Price Catalogue - Services'!A$20</f>
        <v>bronze-p</v>
      </c>
      <c r="E130" s="17" t="str">
        <f>'Price Catalogue - Services'!B$20</f>
        <v>6.1.1.4</v>
      </c>
      <c r="F130" s="17">
        <f>'Price Catalogue - Services'!C$20</f>
        <v>8</v>
      </c>
      <c r="G130" s="17" t="str">
        <f>'Price Catalogue - Services'!D$20</f>
        <v>Managed datacentre</v>
      </c>
      <c r="H130" s="17" t="str">
        <f>'Price Catalogue - Services'!E$20</f>
        <v>Cloud Service</v>
      </c>
      <c r="I130" s="17" t="str">
        <f>'Price Catalogue - Services'!F$20</f>
        <v>Storage, bronze</v>
      </c>
      <c r="J130" s="17" t="str">
        <f>'Price Catalogue - Services'!G$20</f>
        <v>GB</v>
      </c>
      <c r="K130" s="17" t="str">
        <f>'Price Catalogue - Services'!H$20</f>
        <v>Monthly service fee</v>
      </c>
      <c r="L130" s="17" t="str">
        <f>'Price Catalogue - Services'!I$20</f>
        <v>24/7</v>
      </c>
      <c r="M130" s="17" t="str">
        <f>'Price Catalogue - Services'!J$20</f>
        <v>private</v>
      </c>
      <c r="N130" s="17">
        <f>'Price Catalogue - Services'!K$20</f>
        <v>0</v>
      </c>
      <c r="O130" s="5">
        <f>'Price Catalogue - Services'!L$20</f>
        <v>0</v>
      </c>
      <c r="P130" s="5">
        <f>'Price Catalogue - Services'!M$20</f>
        <v>0.08</v>
      </c>
      <c r="Q130" s="5">
        <f>'Price Catalogue - Services'!N$20</f>
        <v>0</v>
      </c>
      <c r="R130" s="38">
        <f>'Price Catalogue - Services'!O$20</f>
        <v>0</v>
      </c>
      <c r="S130" s="17" t="str">
        <f>'Price Catalogue - Services'!P$20</f>
        <v>N/A</v>
      </c>
      <c r="T130" s="5" t="str">
        <f>'Price Catalogue - Services'!Q$20</f>
        <v>N/A</v>
      </c>
      <c r="U130" s="17" t="str">
        <f>'Price Catalogue - Services'!R$20</f>
        <v>The amount of provisioned storage, "bronze" tier, per GB.</v>
      </c>
      <c r="V130" s="17">
        <f>'Price Catalogue - Services'!S$20</f>
        <v>1</v>
      </c>
      <c r="W13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0" s="21">
        <f>PriceModelTable[[#This Row],[Service Fees]]+PriceModelTable[[#This Row],[Effort Bands]]</f>
        <v>0</v>
      </c>
      <c r="Z130" s="2"/>
      <c r="AA130" s="20"/>
    </row>
    <row r="131" spans="1:27" ht="11.25" customHeight="1" x14ac:dyDescent="0.25">
      <c r="A131" s="51" t="str">
        <f>'Volume Driver - NO EDIT'!$M$1</f>
        <v>2021</v>
      </c>
      <c r="B131" s="51">
        <f>'Volume Driver - NO EDIT'!$M$63</f>
        <v>12</v>
      </c>
      <c r="C131" s="51">
        <f>'Volume Driver - NO EDIT'!M$8</f>
        <v>2700</v>
      </c>
      <c r="D131" s="17" t="str">
        <f>'Price Catalogue - Services'!A$13</f>
        <v>cpu-p</v>
      </c>
      <c r="E131" s="17" t="str">
        <f>'Price Catalogue - Services'!B$13</f>
        <v>6.1.1.4</v>
      </c>
      <c r="F131" s="17">
        <f>'Price Catalogue - Services'!C$13</f>
        <v>1</v>
      </c>
      <c r="G131" s="17" t="str">
        <f>'Price Catalogue - Services'!D$13</f>
        <v>Managed datacentre</v>
      </c>
      <c r="H131" s="17" t="str">
        <f>'Price Catalogue - Services'!E$13</f>
        <v>Cloud Service</v>
      </c>
      <c r="I131" s="17" t="str">
        <f>'Price Catalogue - Services'!F$13</f>
        <v>Compute, CPU</v>
      </c>
      <c r="J131" s="17" t="str">
        <f>'Price Catalogue - Services'!G$13</f>
        <v>vCPU</v>
      </c>
      <c r="K131" s="17" t="str">
        <f>'Price Catalogue - Services'!H$13</f>
        <v>Monthly service fee</v>
      </c>
      <c r="L131" s="17" t="str">
        <f>'Price Catalogue - Services'!I$13</f>
        <v>24/7</v>
      </c>
      <c r="M131" s="17" t="str">
        <f>'Price Catalogue - Services'!J$13</f>
        <v>private</v>
      </c>
      <c r="N131" s="17">
        <f>'Price Catalogue - Services'!K$13</f>
        <v>0</v>
      </c>
      <c r="O131" s="5">
        <f>'Price Catalogue - Services'!L$13</f>
        <v>0</v>
      </c>
      <c r="P131" s="5">
        <f>'Price Catalogue - Services'!M$13</f>
        <v>9.7200000000000006</v>
      </c>
      <c r="Q131" s="5">
        <f>'Price Catalogue - Services'!N$13</f>
        <v>0</v>
      </c>
      <c r="R131" s="38">
        <f>'Price Catalogue - Services'!O$13</f>
        <v>0</v>
      </c>
      <c r="S131" s="17" t="str">
        <f>'Price Catalogue - Services'!P$13</f>
        <v>N/A</v>
      </c>
      <c r="T131" s="5" t="str">
        <f>'Price Catalogue - Services'!Q$13</f>
        <v>N/A</v>
      </c>
      <c r="U131" s="17" t="str">
        <f>'Price Catalogue - Services'!R$13</f>
        <v>The number of provisioned virtual CPUs for powered on VMs, per vCPU.</v>
      </c>
      <c r="V131" s="17">
        <f>'Price Catalogue - Services'!S$13</f>
        <v>1</v>
      </c>
      <c r="W13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1" s="21">
        <f>PriceModelTable[[#This Row],[Service Fees]]+PriceModelTable[[#This Row],[Effort Bands]]</f>
        <v>0</v>
      </c>
      <c r="Z131" s="2"/>
      <c r="AA131" s="20"/>
    </row>
    <row r="132" spans="1:27" ht="11.25" customHeight="1" x14ac:dyDescent="0.25">
      <c r="A132" s="51" t="str">
        <f>'Volume Driver - NO EDIT'!$M$1</f>
        <v>2021</v>
      </c>
      <c r="B132" s="51">
        <f>'Volume Driver - NO EDIT'!$M$63</f>
        <v>12</v>
      </c>
      <c r="C132" s="51">
        <f>'Volume Driver - NO EDIT'!M$11</f>
        <v>51000</v>
      </c>
      <c r="D132" s="17" t="str">
        <f>'Price Catalogue - Services'!A$16</f>
        <v>gold-dr-p</v>
      </c>
      <c r="E132" s="17" t="str">
        <f>'Price Catalogue - Services'!B$16</f>
        <v>6.1.1.4</v>
      </c>
      <c r="F132" s="17">
        <f>'Price Catalogue - Services'!C$16</f>
        <v>4</v>
      </c>
      <c r="G132" s="17" t="str">
        <f>'Price Catalogue - Services'!D$16</f>
        <v>Managed datacentre</v>
      </c>
      <c r="H132" s="17" t="str">
        <f>'Price Catalogue - Services'!E$16</f>
        <v>Cloud Service</v>
      </c>
      <c r="I132" s="17" t="str">
        <f>'Price Catalogue - Services'!F$16</f>
        <v>Storage, gold, replicated</v>
      </c>
      <c r="J132" s="17" t="str">
        <f>'Price Catalogue - Services'!G$16</f>
        <v>GB</v>
      </c>
      <c r="K132" s="17" t="str">
        <f>'Price Catalogue - Services'!H$16</f>
        <v>Monthly service fee</v>
      </c>
      <c r="L132" s="17" t="str">
        <f>'Price Catalogue - Services'!I$16</f>
        <v>24/7</v>
      </c>
      <c r="M132" s="17" t="str">
        <f>'Price Catalogue - Services'!J$16</f>
        <v>private</v>
      </c>
      <c r="N132" s="17">
        <f>'Price Catalogue - Services'!K$16</f>
        <v>0</v>
      </c>
      <c r="O132" s="5">
        <f>'Price Catalogue - Services'!L$16</f>
        <v>0</v>
      </c>
      <c r="P132" s="5">
        <f>'Price Catalogue - Services'!M$16</f>
        <v>0.65</v>
      </c>
      <c r="Q132" s="5">
        <f>'Price Catalogue - Services'!N$16</f>
        <v>0</v>
      </c>
      <c r="R132" s="38">
        <f>'Price Catalogue - Services'!O$16</f>
        <v>0</v>
      </c>
      <c r="S132" s="17" t="str">
        <f>'Price Catalogue - Services'!P$16</f>
        <v>N/A</v>
      </c>
      <c r="T132" s="5" t="str">
        <f>'Price Catalogue - Services'!Q$16</f>
        <v>N/A</v>
      </c>
      <c r="U132" s="17" t="str">
        <f>'Price Catalogue - Services'!R$16</f>
        <v>The amount of provisioned storage, "gold" tier, with cross-datacentre replication, per GB.</v>
      </c>
      <c r="V132" s="17">
        <f>'Price Catalogue - Services'!S$16</f>
        <v>1</v>
      </c>
      <c r="W13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2" s="42">
        <f>PriceModelTable[[#This Row],[Service Fees]]+PriceModelTable[[#This Row],[Effort Bands]]</f>
        <v>0</v>
      </c>
      <c r="Z132" s="2"/>
      <c r="AA132" s="20"/>
    </row>
    <row r="133" spans="1:27" ht="11.25" customHeight="1" x14ac:dyDescent="0.25">
      <c r="A133" s="51" t="str">
        <f>'Volume Driver - NO EDIT'!$M$1</f>
        <v>2021</v>
      </c>
      <c r="B133" s="51">
        <f>'Volume Driver - NO EDIT'!$M$63</f>
        <v>12</v>
      </c>
      <c r="C133" s="51">
        <f>'Volume Driver - NO EDIT'!M$12</f>
        <v>32000</v>
      </c>
      <c r="D133" s="17" t="str">
        <f>'Price Catalogue - Services'!A$17</f>
        <v>gold-p</v>
      </c>
      <c r="E133" s="17" t="str">
        <f>'Price Catalogue - Services'!B$17</f>
        <v>6.1.1.4</v>
      </c>
      <c r="F133" s="17">
        <f>'Price Catalogue - Services'!C$17</f>
        <v>5</v>
      </c>
      <c r="G133" s="17" t="str">
        <f>'Price Catalogue - Services'!D$17</f>
        <v>Managed datacentre</v>
      </c>
      <c r="H133" s="17" t="str">
        <f>'Price Catalogue - Services'!E$17</f>
        <v>Cloud Service</v>
      </c>
      <c r="I133" s="17" t="str">
        <f>'Price Catalogue - Services'!F$17</f>
        <v>Storage, gold</v>
      </c>
      <c r="J133" s="17" t="str">
        <f>'Price Catalogue - Services'!G$17</f>
        <v>GB</v>
      </c>
      <c r="K133" s="17" t="str">
        <f>'Price Catalogue - Services'!H$17</f>
        <v>Monthly service fee</v>
      </c>
      <c r="L133" s="17" t="str">
        <f>'Price Catalogue - Services'!I$17</f>
        <v>24/7</v>
      </c>
      <c r="M133" s="17" t="str">
        <f>'Price Catalogue - Services'!J$17</f>
        <v>private</v>
      </c>
      <c r="N133" s="17">
        <f>'Price Catalogue - Services'!K$17</f>
        <v>0</v>
      </c>
      <c r="O133" s="5">
        <f>'Price Catalogue - Services'!L$17</f>
        <v>0</v>
      </c>
      <c r="P133" s="5">
        <f>'Price Catalogue - Services'!M$17</f>
        <v>0.32</v>
      </c>
      <c r="Q133" s="5">
        <f>'Price Catalogue - Services'!N$17</f>
        <v>0</v>
      </c>
      <c r="R133" s="38">
        <f>'Price Catalogue - Services'!O$17</f>
        <v>0</v>
      </c>
      <c r="S133" s="17" t="str">
        <f>'Price Catalogue - Services'!P$17</f>
        <v>N/A</v>
      </c>
      <c r="T133" s="5" t="str">
        <f>'Price Catalogue - Services'!Q$17</f>
        <v>N/A</v>
      </c>
      <c r="U133" s="17" t="str">
        <f>'Price Catalogue - Services'!R$17</f>
        <v>The amount of provisioned storage, "gold" tier, per GB.</v>
      </c>
      <c r="V133" s="17">
        <f>'Price Catalogue - Services'!S$17</f>
        <v>1</v>
      </c>
      <c r="W13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3" s="42">
        <f>PriceModelTable[[#This Row],[Service Fees]]+PriceModelTable[[#This Row],[Effort Bands]]</f>
        <v>0</v>
      </c>
      <c r="Z133" s="2"/>
      <c r="AA133" s="20"/>
    </row>
    <row r="134" spans="1:27" ht="11.25" customHeight="1" x14ac:dyDescent="0.25">
      <c r="A134" s="51" t="str">
        <f>'Volume Driver - NO EDIT'!$M$1</f>
        <v>2021</v>
      </c>
      <c r="B134" s="51">
        <f>'Volume Driver - NO EDIT'!$M$63</f>
        <v>12</v>
      </c>
      <c r="C134" s="51">
        <f>'Volume Driver - NO EDIT'!M$10</f>
        <v>1</v>
      </c>
      <c r="D134" s="17" t="str">
        <f>'Price Catalogue - Services'!A$15</f>
        <v>net-p</v>
      </c>
      <c r="E134" s="17" t="str">
        <f>'Price Catalogue - Services'!B$15</f>
        <v>6.1.1.4</v>
      </c>
      <c r="F134" s="17">
        <f>'Price Catalogue - Services'!C$15</f>
        <v>3</v>
      </c>
      <c r="G134" s="17" t="str">
        <f>'Price Catalogue - Services'!D$15</f>
        <v>Managed datacentre</v>
      </c>
      <c r="H134" s="17" t="str">
        <f>'Price Catalogue - Services'!E$15</f>
        <v>Cloud Service</v>
      </c>
      <c r="I134" s="17" t="str">
        <f>'Price Catalogue - Services'!F$15</f>
        <v>Compute, network</v>
      </c>
      <c r="J134" s="17" t="str">
        <f>'Price Catalogue - Services'!G$15</f>
        <v>managed datacentre</v>
      </c>
      <c r="K134" s="17" t="str">
        <f>'Price Catalogue - Services'!H$15</f>
        <v>Monthly service fee</v>
      </c>
      <c r="L134" s="17" t="str">
        <f>'Price Catalogue - Services'!I$15</f>
        <v>24/7</v>
      </c>
      <c r="M134" s="17" t="str">
        <f>'Price Catalogue - Services'!J$15</f>
        <v>private</v>
      </c>
      <c r="N134" s="17" t="str">
        <f>'Price Catalogue - Services'!K$15</f>
        <v>N/A</v>
      </c>
      <c r="O134" s="5">
        <f>'Price Catalogue - Services'!L$15</f>
        <v>0</v>
      </c>
      <c r="P134" s="5">
        <f>'Price Catalogue - Services'!M$15</f>
        <v>40500</v>
      </c>
      <c r="Q134" s="5">
        <f>'Price Catalogue - Services'!N$15</f>
        <v>0</v>
      </c>
      <c r="R134" s="38">
        <f>'Price Catalogue - Services'!O$15</f>
        <v>0</v>
      </c>
      <c r="S134" s="17" t="str">
        <f>'Price Catalogue - Services'!P$15</f>
        <v>N/A</v>
      </c>
      <c r="T134" s="5" t="str">
        <f>'Price Catalogue - Services'!Q$15</f>
        <v>N/A</v>
      </c>
      <c r="U134" s="17" t="str">
        <f>'Price Catalogue - Services'!R$15</f>
        <v>The cost for network management for the entire managed datacentre.</v>
      </c>
      <c r="V134" s="17">
        <f>'Price Catalogue - Services'!S$15</f>
        <v>1</v>
      </c>
      <c r="W13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4" s="42">
        <f>PriceModelTable[[#This Row],[Service Fees]]+PriceModelTable[[#This Row],[Effort Bands]]</f>
        <v>0</v>
      </c>
      <c r="Z134" s="2"/>
      <c r="AA134" s="20"/>
    </row>
    <row r="135" spans="1:27" ht="11.25" customHeight="1" x14ac:dyDescent="0.25">
      <c r="A135" s="51" t="str">
        <f>'Volume Driver - NO EDIT'!$M$1</f>
        <v>2021</v>
      </c>
      <c r="B135" s="51">
        <f>'Volume Driver - NO EDIT'!$M$63</f>
        <v>12</v>
      </c>
      <c r="C135" s="51">
        <f>'Volume Driver - NO EDIT'!M$9</f>
        <v>8100</v>
      </c>
      <c r="D135" s="17" t="str">
        <f>'Price Catalogue - Services'!A$14</f>
        <v>ram-p</v>
      </c>
      <c r="E135" s="17" t="str">
        <f>'Price Catalogue - Services'!B$14</f>
        <v>6.1.1.4</v>
      </c>
      <c r="F135" s="17">
        <f>'Price Catalogue - Services'!C$14</f>
        <v>2</v>
      </c>
      <c r="G135" s="17" t="str">
        <f>'Price Catalogue - Services'!D$14</f>
        <v>Managed datacentre</v>
      </c>
      <c r="H135" s="17" t="str">
        <f>'Price Catalogue - Services'!E$14</f>
        <v>Cloud Service</v>
      </c>
      <c r="I135" s="17" t="str">
        <f>'Price Catalogue - Services'!F$14</f>
        <v>Compute, RAM</v>
      </c>
      <c r="J135" s="17" t="str">
        <f>'Price Catalogue - Services'!G$14</f>
        <v>GB</v>
      </c>
      <c r="K135" s="17" t="str">
        <f>'Price Catalogue - Services'!H$14</f>
        <v>Monthly service fee</v>
      </c>
      <c r="L135" s="17" t="str">
        <f>'Price Catalogue - Services'!I$14</f>
        <v>24/7</v>
      </c>
      <c r="M135" s="17" t="str">
        <f>'Price Catalogue - Services'!J$14</f>
        <v>private</v>
      </c>
      <c r="N135" s="17">
        <f>'Price Catalogue - Services'!K$14</f>
        <v>0</v>
      </c>
      <c r="O135" s="5">
        <f>'Price Catalogue - Services'!L$14</f>
        <v>0</v>
      </c>
      <c r="P135" s="5">
        <f>'Price Catalogue - Services'!M$14</f>
        <v>3.24</v>
      </c>
      <c r="Q135" s="5">
        <f>'Price Catalogue - Services'!N$14</f>
        <v>0</v>
      </c>
      <c r="R135" s="38">
        <f>'Price Catalogue - Services'!O$14</f>
        <v>0</v>
      </c>
      <c r="S135" s="17" t="str">
        <f>'Price Catalogue - Services'!P$14</f>
        <v>N/A</v>
      </c>
      <c r="T135" s="5" t="str">
        <f>'Price Catalogue - Services'!Q$14</f>
        <v>N/A</v>
      </c>
      <c r="U135" s="17" t="str">
        <f>'Price Catalogue - Services'!R$14</f>
        <v>The amount of provisioned RAM for powered on VMs, per GB.</v>
      </c>
      <c r="V135" s="17">
        <f>'Price Catalogue - Services'!S$14</f>
        <v>1</v>
      </c>
      <c r="W13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5" s="42">
        <f>PriceModelTable[[#This Row],[Service Fees]]+PriceModelTable[[#This Row],[Effort Bands]]</f>
        <v>0</v>
      </c>
      <c r="Z135" s="2"/>
      <c r="AA135" s="20"/>
    </row>
    <row r="136" spans="1:27" ht="11.25" customHeight="1" x14ac:dyDescent="0.25">
      <c r="A136" s="51" t="str">
        <f>'Volume Driver - NO EDIT'!$M$1</f>
        <v>2021</v>
      </c>
      <c r="B136" s="51">
        <f>'Volume Driver - NO EDIT'!$M$63</f>
        <v>12</v>
      </c>
      <c r="C136" s="51">
        <f>'Volume Driver - NO EDIT'!M$13</f>
        <v>10000</v>
      </c>
      <c r="D136" s="17" t="str">
        <f>'Price Catalogue - Services'!A$18</f>
        <v>silver-dr-p</v>
      </c>
      <c r="E136" s="17" t="str">
        <f>'Price Catalogue - Services'!B$18</f>
        <v>6.1.1.4</v>
      </c>
      <c r="F136" s="17">
        <f>'Price Catalogue - Services'!C$18</f>
        <v>6</v>
      </c>
      <c r="G136" s="17" t="str">
        <f>'Price Catalogue - Services'!D$18</f>
        <v>Managed datacentre</v>
      </c>
      <c r="H136" s="17" t="str">
        <f>'Price Catalogue - Services'!E$18</f>
        <v>Cloud Service</v>
      </c>
      <c r="I136" s="17" t="str">
        <f>'Price Catalogue - Services'!F$18</f>
        <v>Storage, silver, replicated</v>
      </c>
      <c r="J136" s="17" t="str">
        <f>'Price Catalogue - Services'!G$18</f>
        <v>GB</v>
      </c>
      <c r="K136" s="17" t="str">
        <f>'Price Catalogue - Services'!H$18</f>
        <v>Monthly service fee</v>
      </c>
      <c r="L136" s="17" t="str">
        <f>'Price Catalogue - Services'!I$18</f>
        <v>24/7</v>
      </c>
      <c r="M136" s="17" t="str">
        <f>'Price Catalogue - Services'!J$18</f>
        <v>private</v>
      </c>
      <c r="N136" s="17">
        <f>'Price Catalogue - Services'!K$18</f>
        <v>0</v>
      </c>
      <c r="O136" s="5">
        <f>'Price Catalogue - Services'!L$18</f>
        <v>0</v>
      </c>
      <c r="P136" s="5">
        <f>'Price Catalogue - Services'!M$18</f>
        <v>0.41</v>
      </c>
      <c r="Q136" s="5">
        <f>'Price Catalogue - Services'!N$18</f>
        <v>0</v>
      </c>
      <c r="R136" s="38">
        <f>'Price Catalogue - Services'!O$18</f>
        <v>0</v>
      </c>
      <c r="S136" s="17" t="str">
        <f>'Price Catalogue - Services'!P$18</f>
        <v>N/A</v>
      </c>
      <c r="T136" s="5" t="str">
        <f>'Price Catalogue - Services'!Q$18</f>
        <v>N/A</v>
      </c>
      <c r="U136" s="17" t="str">
        <f>'Price Catalogue - Services'!R$18</f>
        <v>The amount of provisioned storage, "silver" tier, with cross-datacentre replication, per GB.</v>
      </c>
      <c r="V136" s="17">
        <f>'Price Catalogue - Services'!S$18</f>
        <v>1</v>
      </c>
      <c r="W13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6" s="42">
        <f>PriceModelTable[[#This Row],[Service Fees]]+PriceModelTable[[#This Row],[Effort Bands]]</f>
        <v>0</v>
      </c>
      <c r="Z136" s="2"/>
      <c r="AA136" s="20"/>
    </row>
    <row r="137" spans="1:27" ht="11.25" customHeight="1" x14ac:dyDescent="0.25">
      <c r="A137" s="51" t="str">
        <f>'Volume Driver - NO EDIT'!$M$1</f>
        <v>2021</v>
      </c>
      <c r="B137" s="51">
        <f>'Volume Driver - NO EDIT'!$M$63</f>
        <v>12</v>
      </c>
      <c r="C137" s="51">
        <f>'Volume Driver - NO EDIT'!M$14</f>
        <v>125000</v>
      </c>
      <c r="D137" s="17" t="str">
        <f>'Price Catalogue - Services'!A$19</f>
        <v>silver-p</v>
      </c>
      <c r="E137" s="17" t="str">
        <f>'Price Catalogue - Services'!B$19</f>
        <v>6.1.1.4</v>
      </c>
      <c r="F137" s="17">
        <f>'Price Catalogue - Services'!C$19</f>
        <v>7</v>
      </c>
      <c r="G137" s="17" t="str">
        <f>'Price Catalogue - Services'!D$19</f>
        <v>Managed datacentre</v>
      </c>
      <c r="H137" s="17" t="str">
        <f>'Price Catalogue - Services'!E$19</f>
        <v>Cloud Service</v>
      </c>
      <c r="I137" s="17" t="str">
        <f>'Price Catalogue - Services'!F$19</f>
        <v>Storage, silver</v>
      </c>
      <c r="J137" s="17" t="str">
        <f>'Price Catalogue - Services'!G$19</f>
        <v>GB</v>
      </c>
      <c r="K137" s="17" t="str">
        <f>'Price Catalogue - Services'!H$19</f>
        <v>Monthly service fee</v>
      </c>
      <c r="L137" s="17" t="str">
        <f>'Price Catalogue - Services'!I$19</f>
        <v>24/7</v>
      </c>
      <c r="M137" s="17" t="str">
        <f>'Price Catalogue - Services'!J$19</f>
        <v>private</v>
      </c>
      <c r="N137" s="17">
        <f>'Price Catalogue - Services'!K$19</f>
        <v>0</v>
      </c>
      <c r="O137" s="5">
        <f>'Price Catalogue - Services'!L$19</f>
        <v>0</v>
      </c>
      <c r="P137" s="5">
        <f>'Price Catalogue - Services'!M$19</f>
        <v>0.2</v>
      </c>
      <c r="Q137" s="5">
        <f>'Price Catalogue - Services'!N$19</f>
        <v>0</v>
      </c>
      <c r="R137" s="38">
        <f>'Price Catalogue - Services'!O$19</f>
        <v>0</v>
      </c>
      <c r="S137" s="17" t="str">
        <f>'Price Catalogue - Services'!P$19</f>
        <v>N/A</v>
      </c>
      <c r="T137" s="5" t="str">
        <f>'Price Catalogue - Services'!Q$19</f>
        <v>N/A</v>
      </c>
      <c r="U137" s="17" t="str">
        <f>'Price Catalogue - Services'!R$19</f>
        <v>The amount of provisioned storage, "silver" tier, per GB.</v>
      </c>
      <c r="V137" s="17">
        <f>'Price Catalogue - Services'!S$19</f>
        <v>1</v>
      </c>
      <c r="W13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7" s="42">
        <f>PriceModelTable[[#This Row],[Service Fees]]+PriceModelTable[[#This Row],[Effort Bands]]</f>
        <v>0</v>
      </c>
      <c r="Z137" s="2"/>
      <c r="AA137" s="20"/>
    </row>
    <row r="138" spans="1:27" ht="11.25" customHeight="1" x14ac:dyDescent="0.25">
      <c r="A138" s="51" t="str">
        <f>'Volume Driver - NO EDIT'!$M$1</f>
        <v>2021</v>
      </c>
      <c r="B138" s="51">
        <f>'Volume Driver - NO EDIT'!$M$63</f>
        <v>12</v>
      </c>
      <c r="C138" s="51">
        <f>'Volume Driver - NO EDIT'!M$23</f>
        <v>0</v>
      </c>
      <c r="D138" s="17" t="str">
        <f>'Price Catalogue - Services'!A$28</f>
        <v>bronze-tc</v>
      </c>
      <c r="E138" s="17" t="str">
        <f>'Price Catalogue - Services'!B$28</f>
        <v>6.1.1.4</v>
      </c>
      <c r="F138" s="17">
        <f>'Price Catalogue - Services'!C$28</f>
        <v>8</v>
      </c>
      <c r="G138" s="17" t="str">
        <f>'Price Catalogue - Services'!D$28</f>
        <v>Managed datacentre</v>
      </c>
      <c r="H138" s="17" t="str">
        <f>'Price Catalogue - Services'!E$28</f>
        <v>Cloud Service</v>
      </c>
      <c r="I138" s="17" t="str">
        <f>'Price Catalogue - Services'!F$28</f>
        <v>Storage, bronze</v>
      </c>
      <c r="J138" s="17" t="str">
        <f>'Price Catalogue - Services'!G$28</f>
        <v>GB</v>
      </c>
      <c r="K138" s="17" t="str">
        <f>'Price Catalogue - Services'!H$28</f>
        <v>Monthly service fee</v>
      </c>
      <c r="L138" s="17" t="str">
        <f>'Price Catalogue - Services'!I$28</f>
        <v>24/7</v>
      </c>
      <c r="M138" s="17" t="str">
        <f>'Price Catalogue - Services'!J$28</f>
        <v>trusted community</v>
      </c>
      <c r="N138" s="17" t="str">
        <f>'Price Catalogue - Services'!K$28</f>
        <v>N/A</v>
      </c>
      <c r="O138" s="5">
        <f>'Price Catalogue - Services'!L$28</f>
        <v>0</v>
      </c>
      <c r="P138" s="5" t="str">
        <f>'Price Catalogue - Services'!M$28</f>
        <v>N/A</v>
      </c>
      <c r="Q138" s="5">
        <f>'Price Catalogue - Services'!N$28</f>
        <v>0</v>
      </c>
      <c r="R138" s="38">
        <f>'Price Catalogue - Services'!O$28</f>
        <v>0</v>
      </c>
      <c r="S138" s="17" t="str">
        <f>'Price Catalogue - Services'!P$28</f>
        <v>N/A</v>
      </c>
      <c r="T138" s="5" t="str">
        <f>'Price Catalogue - Services'!Q$28</f>
        <v>N/A</v>
      </c>
      <c r="U138" s="17" t="str">
        <f>'Price Catalogue - Services'!R$28</f>
        <v>The amount of provisioned storage, "bronze" tier, per GB.</v>
      </c>
      <c r="V138" s="17">
        <f>'Price Catalogue - Services'!S$28</f>
        <v>1</v>
      </c>
      <c r="W13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8" s="42">
        <f>PriceModelTable[[#This Row],[Service Fees]]+PriceModelTable[[#This Row],[Effort Bands]]</f>
        <v>0</v>
      </c>
      <c r="Z138" s="2"/>
      <c r="AA138" s="20"/>
    </row>
    <row r="139" spans="1:27" ht="11.25" customHeight="1" x14ac:dyDescent="0.25">
      <c r="A139" s="51" t="str">
        <f>'Volume Driver - NO EDIT'!$M$1</f>
        <v>2021</v>
      </c>
      <c r="B139" s="51">
        <f>'Volume Driver - NO EDIT'!$M$63</f>
        <v>12</v>
      </c>
      <c r="C139" s="51">
        <f>'Volume Driver - NO EDIT'!M$16</f>
        <v>0</v>
      </c>
      <c r="D139" s="17" t="str">
        <f>'Price Catalogue - Services'!A$21</f>
        <v>cpu-tc</v>
      </c>
      <c r="E139" s="17" t="str">
        <f>'Price Catalogue - Services'!B$21</f>
        <v>6.1.1.4</v>
      </c>
      <c r="F139" s="17">
        <f>'Price Catalogue - Services'!C$21</f>
        <v>1</v>
      </c>
      <c r="G139" s="17" t="str">
        <f>'Price Catalogue - Services'!D$21</f>
        <v>Managed datacentre</v>
      </c>
      <c r="H139" s="17" t="str">
        <f>'Price Catalogue - Services'!E$21</f>
        <v>Cloud Service</v>
      </c>
      <c r="I139" s="17" t="str">
        <f>'Price Catalogue - Services'!F$21</f>
        <v>Compute, CPU</v>
      </c>
      <c r="J139" s="17" t="str">
        <f>'Price Catalogue - Services'!G$21</f>
        <v>vCPU</v>
      </c>
      <c r="K139" s="17" t="str">
        <f>'Price Catalogue - Services'!H$21</f>
        <v>Monthly service fee</v>
      </c>
      <c r="L139" s="17" t="str">
        <f>'Price Catalogue - Services'!I$21</f>
        <v>24/7</v>
      </c>
      <c r="M139" s="17" t="str">
        <f>'Price Catalogue - Services'!J$21</f>
        <v>trusted community</v>
      </c>
      <c r="N139" s="17" t="str">
        <f>'Price Catalogue - Services'!K$21</f>
        <v>N/A</v>
      </c>
      <c r="O139" s="5">
        <f>'Price Catalogue - Services'!L$21</f>
        <v>0</v>
      </c>
      <c r="P139" s="5" t="str">
        <f>'Price Catalogue - Services'!M$21</f>
        <v>N/A</v>
      </c>
      <c r="Q139" s="5">
        <f>'Price Catalogue - Services'!N$21</f>
        <v>0</v>
      </c>
      <c r="R139" s="38">
        <f>'Price Catalogue - Services'!O$21</f>
        <v>0</v>
      </c>
      <c r="S139" s="17" t="str">
        <f>'Price Catalogue - Services'!P$21</f>
        <v>N/A</v>
      </c>
      <c r="T139" s="5" t="str">
        <f>'Price Catalogue - Services'!Q$21</f>
        <v>N/A</v>
      </c>
      <c r="U139" s="17" t="str">
        <f>'Price Catalogue - Services'!R$21</f>
        <v>The number of provisioned virtual CPUs for powered on VMs, per vCPU.</v>
      </c>
      <c r="V139" s="17">
        <f>'Price Catalogue - Services'!S$21</f>
        <v>1</v>
      </c>
      <c r="W13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3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39" s="42">
        <f>PriceModelTable[[#This Row],[Service Fees]]+PriceModelTable[[#This Row],[Effort Bands]]</f>
        <v>0</v>
      </c>
      <c r="Z139" s="2"/>
      <c r="AA139" s="20"/>
    </row>
    <row r="140" spans="1:27" ht="11.25" customHeight="1" x14ac:dyDescent="0.25">
      <c r="A140" s="51" t="str">
        <f>'Volume Driver - NO EDIT'!$M$1</f>
        <v>2021</v>
      </c>
      <c r="B140" s="51">
        <f>'Volume Driver - NO EDIT'!$M$63</f>
        <v>12</v>
      </c>
      <c r="C140" s="51">
        <f>'Volume Driver - NO EDIT'!M$19</f>
        <v>0</v>
      </c>
      <c r="D140" s="17" t="str">
        <f>'Price Catalogue - Services'!A$24</f>
        <v>gold-dr-tc</v>
      </c>
      <c r="E140" s="17" t="str">
        <f>'Price Catalogue - Services'!B$24</f>
        <v>6.1.1.4</v>
      </c>
      <c r="F140" s="17">
        <f>'Price Catalogue - Services'!C$24</f>
        <v>4</v>
      </c>
      <c r="G140" s="17" t="str">
        <f>'Price Catalogue - Services'!D$24</f>
        <v>Managed datacentre</v>
      </c>
      <c r="H140" s="17" t="str">
        <f>'Price Catalogue - Services'!E$24</f>
        <v>Cloud Service</v>
      </c>
      <c r="I140" s="17" t="str">
        <f>'Price Catalogue - Services'!F$24</f>
        <v>Storage, gold, replicated</v>
      </c>
      <c r="J140" s="17" t="str">
        <f>'Price Catalogue - Services'!G$24</f>
        <v>GB</v>
      </c>
      <c r="K140" s="17" t="str">
        <f>'Price Catalogue - Services'!H$24</f>
        <v>Monthly service fee</v>
      </c>
      <c r="L140" s="17" t="str">
        <f>'Price Catalogue - Services'!I$24</f>
        <v>24/7</v>
      </c>
      <c r="M140" s="17" t="str">
        <f>'Price Catalogue - Services'!J$24</f>
        <v>trusted community</v>
      </c>
      <c r="N140" s="17" t="str">
        <f>'Price Catalogue - Services'!K$24</f>
        <v>N/A</v>
      </c>
      <c r="O140" s="5">
        <f>'Price Catalogue - Services'!L$24</f>
        <v>0</v>
      </c>
      <c r="P140" s="5" t="str">
        <f>'Price Catalogue - Services'!M$24</f>
        <v>N/A</v>
      </c>
      <c r="Q140" s="5">
        <f>'Price Catalogue - Services'!N$24</f>
        <v>0</v>
      </c>
      <c r="R140" s="38">
        <f>'Price Catalogue - Services'!O$24</f>
        <v>0</v>
      </c>
      <c r="S140" s="17" t="str">
        <f>'Price Catalogue - Services'!P$24</f>
        <v>N/A</v>
      </c>
      <c r="T140" s="5" t="str">
        <f>'Price Catalogue - Services'!Q$24</f>
        <v>N/A</v>
      </c>
      <c r="U140" s="17" t="str">
        <f>'Price Catalogue - Services'!R$24</f>
        <v>The amount of provisioned storage, "gold" tier, with cross-datacentre replication, per GB.</v>
      </c>
      <c r="V140" s="17">
        <f>'Price Catalogue - Services'!S$24</f>
        <v>1</v>
      </c>
      <c r="W14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0" s="42">
        <f>PriceModelTable[[#This Row],[Service Fees]]+PriceModelTable[[#This Row],[Effort Bands]]</f>
        <v>0</v>
      </c>
      <c r="Z140" s="2"/>
      <c r="AA140" s="20"/>
    </row>
    <row r="141" spans="1:27" ht="11.25" customHeight="1" x14ac:dyDescent="0.25">
      <c r="A141" s="51" t="str">
        <f>'Volume Driver - NO EDIT'!$M$1</f>
        <v>2021</v>
      </c>
      <c r="B141" s="51">
        <f>'Volume Driver - NO EDIT'!$M$63</f>
        <v>12</v>
      </c>
      <c r="C141" s="51">
        <f>'Volume Driver - NO EDIT'!M$20</f>
        <v>0</v>
      </c>
      <c r="D141" s="17" t="str">
        <f>'Price Catalogue - Services'!A$25</f>
        <v>gold-tc</v>
      </c>
      <c r="E141" s="17" t="str">
        <f>'Price Catalogue - Services'!B$25</f>
        <v>6.1.1.4</v>
      </c>
      <c r="F141" s="17">
        <f>'Price Catalogue - Services'!C$25</f>
        <v>5</v>
      </c>
      <c r="G141" s="17" t="str">
        <f>'Price Catalogue - Services'!D$25</f>
        <v>Managed datacentre</v>
      </c>
      <c r="H141" s="17" t="str">
        <f>'Price Catalogue - Services'!E$25</f>
        <v>Cloud Service</v>
      </c>
      <c r="I141" s="17" t="str">
        <f>'Price Catalogue - Services'!F$25</f>
        <v>Storage, gold</v>
      </c>
      <c r="J141" s="17" t="str">
        <f>'Price Catalogue - Services'!G$25</f>
        <v>GB</v>
      </c>
      <c r="K141" s="17" t="str">
        <f>'Price Catalogue - Services'!H$25</f>
        <v>Monthly service fee</v>
      </c>
      <c r="L141" s="17" t="str">
        <f>'Price Catalogue - Services'!I$25</f>
        <v>24/7</v>
      </c>
      <c r="M141" s="17" t="str">
        <f>'Price Catalogue - Services'!J$25</f>
        <v>trusted community</v>
      </c>
      <c r="N141" s="17" t="str">
        <f>'Price Catalogue - Services'!K$25</f>
        <v>N/A</v>
      </c>
      <c r="O141" s="5">
        <f>'Price Catalogue - Services'!L$25</f>
        <v>0</v>
      </c>
      <c r="P141" s="5" t="str">
        <f>'Price Catalogue - Services'!M$25</f>
        <v>N/A</v>
      </c>
      <c r="Q141" s="5">
        <f>'Price Catalogue - Services'!N$25</f>
        <v>0</v>
      </c>
      <c r="R141" s="38">
        <f>'Price Catalogue - Services'!O$25</f>
        <v>0</v>
      </c>
      <c r="S141" s="17" t="str">
        <f>'Price Catalogue - Services'!P$25</f>
        <v>N/A</v>
      </c>
      <c r="T141" s="5" t="str">
        <f>'Price Catalogue - Services'!Q$25</f>
        <v>N/A</v>
      </c>
      <c r="U141" s="17" t="str">
        <f>'Price Catalogue - Services'!R$25</f>
        <v>The amount of provisioned storage, "gold" tier, per GB.</v>
      </c>
      <c r="V141" s="17">
        <f>'Price Catalogue - Services'!S$25</f>
        <v>1</v>
      </c>
      <c r="W14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1" s="42">
        <f>PriceModelTable[[#This Row],[Service Fees]]+PriceModelTable[[#This Row],[Effort Bands]]</f>
        <v>0</v>
      </c>
      <c r="Z141" s="2"/>
      <c r="AA141" s="20"/>
    </row>
    <row r="142" spans="1:27" ht="11.25" customHeight="1" x14ac:dyDescent="0.25">
      <c r="A142" s="51" t="str">
        <f>'Volume Driver - NO EDIT'!$M$1</f>
        <v>2021</v>
      </c>
      <c r="B142" s="51">
        <f>'Volume Driver - NO EDIT'!$M$63</f>
        <v>12</v>
      </c>
      <c r="C142" s="51">
        <f>'Volume Driver - NO EDIT'!M$18</f>
        <v>0</v>
      </c>
      <c r="D142" s="17" t="str">
        <f>'Price Catalogue - Services'!A$23</f>
        <v>net-tc</v>
      </c>
      <c r="E142" s="17" t="str">
        <f>'Price Catalogue - Services'!B$23</f>
        <v>6.1.1.4</v>
      </c>
      <c r="F142" s="17">
        <f>'Price Catalogue - Services'!C$23</f>
        <v>3</v>
      </c>
      <c r="G142" s="17" t="str">
        <f>'Price Catalogue - Services'!D$23</f>
        <v>Managed datacentre</v>
      </c>
      <c r="H142" s="17" t="str">
        <f>'Price Catalogue - Services'!E$23</f>
        <v>Cloud Service</v>
      </c>
      <c r="I142" s="17" t="str">
        <f>'Price Catalogue - Services'!F$23</f>
        <v>Compute, network</v>
      </c>
      <c r="J142" s="17" t="str">
        <f>'Price Catalogue - Services'!G$23</f>
        <v>managed datacentre</v>
      </c>
      <c r="K142" s="17" t="str">
        <f>'Price Catalogue - Services'!H$23</f>
        <v>Monthly service fee</v>
      </c>
      <c r="L142" s="17" t="str">
        <f>'Price Catalogue - Services'!I$23</f>
        <v>24/7</v>
      </c>
      <c r="M142" s="17" t="str">
        <f>'Price Catalogue - Services'!J$23</f>
        <v>trusted community</v>
      </c>
      <c r="N142" s="17" t="str">
        <f>'Price Catalogue - Services'!K$23</f>
        <v>N/A</v>
      </c>
      <c r="O142" s="5">
        <f>'Price Catalogue - Services'!L$23</f>
        <v>0</v>
      </c>
      <c r="P142" s="5" t="str">
        <f>'Price Catalogue - Services'!M$23</f>
        <v>N/A</v>
      </c>
      <c r="Q142" s="5">
        <f>'Price Catalogue - Services'!N$23</f>
        <v>0</v>
      </c>
      <c r="R142" s="38">
        <f>'Price Catalogue - Services'!O$23</f>
        <v>0</v>
      </c>
      <c r="S142" s="17" t="str">
        <f>'Price Catalogue - Services'!P$23</f>
        <v>N/A</v>
      </c>
      <c r="T142" s="5" t="str">
        <f>'Price Catalogue - Services'!Q$23</f>
        <v>N/A</v>
      </c>
      <c r="U142" s="17" t="str">
        <f>'Price Catalogue - Services'!R$23</f>
        <v>The cost for network management for the entire managed datacentre.</v>
      </c>
      <c r="V142" s="17">
        <f>'Price Catalogue - Services'!S$23</f>
        <v>1</v>
      </c>
      <c r="W14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2" s="42">
        <f>PriceModelTable[[#This Row],[Service Fees]]+PriceModelTable[[#This Row],[Effort Bands]]</f>
        <v>0</v>
      </c>
      <c r="Z142" s="2"/>
      <c r="AA142" s="20"/>
    </row>
    <row r="143" spans="1:27" ht="11.25" customHeight="1" x14ac:dyDescent="0.25">
      <c r="A143" s="51" t="str">
        <f>'Volume Driver - NO EDIT'!$M$1</f>
        <v>2021</v>
      </c>
      <c r="B143" s="51">
        <f>'Volume Driver - NO EDIT'!$M$63</f>
        <v>12</v>
      </c>
      <c r="C143" s="51">
        <f>'Volume Driver - NO EDIT'!M$17</f>
        <v>0</v>
      </c>
      <c r="D143" s="17" t="str">
        <f>'Price Catalogue - Services'!A$22</f>
        <v>ram-tc</v>
      </c>
      <c r="E143" s="17" t="str">
        <f>'Price Catalogue - Services'!B$22</f>
        <v>6.1.1.4</v>
      </c>
      <c r="F143" s="17">
        <f>'Price Catalogue - Services'!C$22</f>
        <v>2</v>
      </c>
      <c r="G143" s="17" t="str">
        <f>'Price Catalogue - Services'!D$22</f>
        <v>Managed datacentre</v>
      </c>
      <c r="H143" s="17" t="str">
        <f>'Price Catalogue - Services'!E$22</f>
        <v>Cloud Service</v>
      </c>
      <c r="I143" s="17" t="str">
        <f>'Price Catalogue - Services'!F$22</f>
        <v>Compute, RAM</v>
      </c>
      <c r="J143" s="17" t="str">
        <f>'Price Catalogue - Services'!G$22</f>
        <v>GB</v>
      </c>
      <c r="K143" s="17" t="str">
        <f>'Price Catalogue - Services'!H$22</f>
        <v>Monthly service fee</v>
      </c>
      <c r="L143" s="17" t="str">
        <f>'Price Catalogue - Services'!I$22</f>
        <v>24/7</v>
      </c>
      <c r="M143" s="17" t="str">
        <f>'Price Catalogue - Services'!J$22</f>
        <v>trusted community</v>
      </c>
      <c r="N143" s="17" t="str">
        <f>'Price Catalogue - Services'!K$22</f>
        <v>N/A</v>
      </c>
      <c r="O143" s="5">
        <f>'Price Catalogue - Services'!L$22</f>
        <v>0</v>
      </c>
      <c r="P143" s="5" t="str">
        <f>'Price Catalogue - Services'!M$22</f>
        <v>N/A</v>
      </c>
      <c r="Q143" s="5">
        <f>'Price Catalogue - Services'!N$22</f>
        <v>0</v>
      </c>
      <c r="R143" s="38">
        <f>'Price Catalogue - Services'!O$22</f>
        <v>0</v>
      </c>
      <c r="S143" s="17" t="str">
        <f>'Price Catalogue - Services'!P$22</f>
        <v>N/A</v>
      </c>
      <c r="T143" s="5" t="str">
        <f>'Price Catalogue - Services'!Q$22</f>
        <v>N/A</v>
      </c>
      <c r="U143" s="17" t="str">
        <f>'Price Catalogue - Services'!R$22</f>
        <v>The amount of provisioned RAM for powered on VMs, per GB.</v>
      </c>
      <c r="V143" s="17">
        <f>'Price Catalogue - Services'!S$22</f>
        <v>1</v>
      </c>
      <c r="W14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3" s="42">
        <f>PriceModelTable[[#This Row],[Service Fees]]+PriceModelTable[[#This Row],[Effort Bands]]</f>
        <v>0</v>
      </c>
      <c r="Z143" s="2"/>
      <c r="AA143" s="20"/>
    </row>
    <row r="144" spans="1:27" ht="11.25" customHeight="1" x14ac:dyDescent="0.25">
      <c r="A144" s="51" t="str">
        <f>'Volume Driver - NO EDIT'!$M$1</f>
        <v>2021</v>
      </c>
      <c r="B144" s="51">
        <f>'Volume Driver - NO EDIT'!$M$63</f>
        <v>12</v>
      </c>
      <c r="C144" s="51">
        <f>'Volume Driver - NO EDIT'!M$21</f>
        <v>0</v>
      </c>
      <c r="D144" s="17" t="str">
        <f>'Price Catalogue - Services'!A$26</f>
        <v>silver-dr-tc</v>
      </c>
      <c r="E144" s="17" t="str">
        <f>'Price Catalogue - Services'!B$26</f>
        <v>6.1.1.4</v>
      </c>
      <c r="F144" s="17">
        <f>'Price Catalogue - Services'!C$26</f>
        <v>6</v>
      </c>
      <c r="G144" s="17" t="str">
        <f>'Price Catalogue - Services'!D$26</f>
        <v>Managed datacentre</v>
      </c>
      <c r="H144" s="17" t="str">
        <f>'Price Catalogue - Services'!E$26</f>
        <v>Cloud Service</v>
      </c>
      <c r="I144" s="17" t="str">
        <f>'Price Catalogue - Services'!F$26</f>
        <v>Storage, silver, replicated</v>
      </c>
      <c r="J144" s="17" t="str">
        <f>'Price Catalogue - Services'!G$26</f>
        <v>GB</v>
      </c>
      <c r="K144" s="17" t="str">
        <f>'Price Catalogue - Services'!H$26</f>
        <v>Monthly service fee</v>
      </c>
      <c r="L144" s="17" t="str">
        <f>'Price Catalogue - Services'!I$26</f>
        <v>24/7</v>
      </c>
      <c r="M144" s="17" t="str">
        <f>'Price Catalogue - Services'!J$26</f>
        <v>trusted community</v>
      </c>
      <c r="N144" s="17" t="str">
        <f>'Price Catalogue - Services'!K$26</f>
        <v>N/A</v>
      </c>
      <c r="O144" s="5">
        <f>'Price Catalogue - Services'!L$26</f>
        <v>0</v>
      </c>
      <c r="P144" s="5" t="str">
        <f>'Price Catalogue - Services'!M$26</f>
        <v>N/A</v>
      </c>
      <c r="Q144" s="5">
        <f>'Price Catalogue - Services'!N$26</f>
        <v>0</v>
      </c>
      <c r="R144" s="38">
        <f>'Price Catalogue - Services'!O$26</f>
        <v>0</v>
      </c>
      <c r="S144" s="17" t="str">
        <f>'Price Catalogue - Services'!P$26</f>
        <v>N/A</v>
      </c>
      <c r="T144" s="5" t="str">
        <f>'Price Catalogue - Services'!Q$26</f>
        <v>N/A</v>
      </c>
      <c r="U144" s="17" t="str">
        <f>'Price Catalogue - Services'!R$26</f>
        <v>The amount of provisioned storage, "silver" tier, with cross-datacentre replication, per GB.</v>
      </c>
      <c r="V144" s="17">
        <f>'Price Catalogue - Services'!S$26</f>
        <v>1</v>
      </c>
      <c r="W14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4" s="42">
        <f>PriceModelTable[[#This Row],[Service Fees]]+PriceModelTable[[#This Row],[Effort Bands]]</f>
        <v>0</v>
      </c>
      <c r="Z144" s="2"/>
      <c r="AA144" s="20"/>
    </row>
    <row r="145" spans="1:27" ht="11.25" customHeight="1" x14ac:dyDescent="0.25">
      <c r="A145" s="51" t="str">
        <f>'Volume Driver - NO EDIT'!$M$1</f>
        <v>2021</v>
      </c>
      <c r="B145" s="51">
        <f>'Volume Driver - NO EDIT'!$M$63</f>
        <v>12</v>
      </c>
      <c r="C145" s="51">
        <f>'Volume Driver - NO EDIT'!M$22</f>
        <v>0</v>
      </c>
      <c r="D145" s="17" t="str">
        <f>'Price Catalogue - Services'!A$27</f>
        <v>silver-tc</v>
      </c>
      <c r="E145" s="17" t="str">
        <f>'Price Catalogue - Services'!B$27</f>
        <v>6.1.1.4</v>
      </c>
      <c r="F145" s="17">
        <f>'Price Catalogue - Services'!C$27</f>
        <v>7</v>
      </c>
      <c r="G145" s="17" t="str">
        <f>'Price Catalogue - Services'!D$27</f>
        <v>Managed datacentre</v>
      </c>
      <c r="H145" s="17" t="str">
        <f>'Price Catalogue - Services'!E$27</f>
        <v>Cloud Service</v>
      </c>
      <c r="I145" s="17" t="str">
        <f>'Price Catalogue - Services'!F$27</f>
        <v>Storage, silver</v>
      </c>
      <c r="J145" s="17" t="str">
        <f>'Price Catalogue - Services'!G$27</f>
        <v>GB</v>
      </c>
      <c r="K145" s="17" t="str">
        <f>'Price Catalogue - Services'!H$27</f>
        <v>Monthly service fee</v>
      </c>
      <c r="L145" s="17" t="str">
        <f>'Price Catalogue - Services'!I$27</f>
        <v>24/7</v>
      </c>
      <c r="M145" s="17" t="str">
        <f>'Price Catalogue - Services'!J$27</f>
        <v>trusted community</v>
      </c>
      <c r="N145" s="17" t="str">
        <f>'Price Catalogue - Services'!K$27</f>
        <v>N/A</v>
      </c>
      <c r="O145" s="5">
        <f>'Price Catalogue - Services'!L$27</f>
        <v>0</v>
      </c>
      <c r="P145" s="5" t="str">
        <f>'Price Catalogue - Services'!M$27</f>
        <v>N/A</v>
      </c>
      <c r="Q145" s="5">
        <f>'Price Catalogue - Services'!N$27</f>
        <v>0</v>
      </c>
      <c r="R145" s="38">
        <f>'Price Catalogue - Services'!O$27</f>
        <v>0</v>
      </c>
      <c r="S145" s="17" t="str">
        <f>'Price Catalogue - Services'!P$27</f>
        <v>N/A</v>
      </c>
      <c r="T145" s="5" t="str">
        <f>'Price Catalogue - Services'!Q$27</f>
        <v>N/A</v>
      </c>
      <c r="U145" s="17" t="str">
        <f>'Price Catalogue - Services'!R$27</f>
        <v>The amount of provisioned storage, "silver" tier, per GB.</v>
      </c>
      <c r="V145" s="17">
        <f>'Price Catalogue - Services'!S$27</f>
        <v>1</v>
      </c>
      <c r="W14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5" s="42">
        <f>PriceModelTable[[#This Row],[Service Fees]]+PriceModelTable[[#This Row],[Effort Bands]]</f>
        <v>0</v>
      </c>
      <c r="Z145" s="2"/>
      <c r="AA145" s="20"/>
    </row>
    <row r="146" spans="1:27" ht="11.25" customHeight="1" x14ac:dyDescent="0.25">
      <c r="A146" s="51" t="str">
        <f>'Volume Driver - NO EDIT'!$M$1</f>
        <v>2021</v>
      </c>
      <c r="B146" s="51">
        <f>'Volume Driver - NO EDIT'!$M$63</f>
        <v>12</v>
      </c>
      <c r="C146" s="51">
        <f>'Volume Driver - NO EDIT'!M$26</f>
        <v>580</v>
      </c>
      <c r="D146" s="17" t="str">
        <f>'Price Catalogue - Services'!A$31</f>
        <v>lic-lnx</v>
      </c>
      <c r="E146" s="17" t="str">
        <f>'Price Catalogue - Services'!B$31</f>
        <v>6.1.1.5</v>
      </c>
      <c r="F146" s="17">
        <f>'Price Catalogue - Services'!C$31</f>
        <v>0</v>
      </c>
      <c r="G146" s="17" t="str">
        <f>'Price Catalogue - Services'!D$31</f>
        <v>Managed datacentre</v>
      </c>
      <c r="H146" s="17" t="str">
        <f>'Price Catalogue - Services'!E$31</f>
        <v>Managed OS</v>
      </c>
      <c r="I146" s="17" t="str">
        <f>'Price Catalogue - Services'!F$31</f>
        <v>OS license, Linux</v>
      </c>
      <c r="J146" s="17" t="str">
        <f>'Price Catalogue - Services'!G$31</f>
        <v>VM</v>
      </c>
      <c r="K146" s="17" t="str">
        <f>'Price Catalogue - Services'!H$31</f>
        <v>Monthly service fee</v>
      </c>
      <c r="L146" s="17" t="str">
        <f>'Price Catalogue - Services'!I$31</f>
        <v>24/7</v>
      </c>
      <c r="M146" s="17" t="str">
        <f>'Price Catalogue - Services'!J$31</f>
        <v>private</v>
      </c>
      <c r="N146" s="17">
        <f>'Price Catalogue - Services'!K$31</f>
        <v>0</v>
      </c>
      <c r="O146" s="5">
        <f>'Price Catalogue - Services'!L$31</f>
        <v>0</v>
      </c>
      <c r="P146" s="5">
        <f>'Price Catalogue - Services'!M$31</f>
        <v>31.5</v>
      </c>
      <c r="Q146" s="5">
        <f>'Price Catalogue - Services'!N$31</f>
        <v>0</v>
      </c>
      <c r="R146" s="38">
        <f>'Price Catalogue - Services'!O$31</f>
        <v>0</v>
      </c>
      <c r="S146" s="17" t="str">
        <f>'Price Catalogue - Services'!P$31</f>
        <v>N/A</v>
      </c>
      <c r="T146" s="5" t="str">
        <f>'Price Catalogue - Services'!Q$31</f>
        <v>N/A</v>
      </c>
      <c r="U146" s="17" t="str">
        <f>'Price Catalogue - Services'!R$31</f>
        <v>The license for one instance of RHEL for a powered on VM.</v>
      </c>
      <c r="V146" s="17">
        <f>'Price Catalogue - Services'!S$31</f>
        <v>1</v>
      </c>
      <c r="W14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6" s="42">
        <f>PriceModelTable[[#This Row],[Service Fees]]+PriceModelTable[[#This Row],[Effort Bands]]</f>
        <v>0</v>
      </c>
      <c r="Z146" s="2"/>
      <c r="AA146" s="20"/>
    </row>
    <row r="147" spans="1:27" ht="11.25" customHeight="1" x14ac:dyDescent="0.25">
      <c r="A147" s="51" t="str">
        <f>'Volume Driver - NO EDIT'!$M$1</f>
        <v>2021</v>
      </c>
      <c r="B147" s="51">
        <f>'Volume Driver - NO EDIT'!$M$63</f>
        <v>12</v>
      </c>
      <c r="C147" s="51">
        <f>'Volume Driver - NO EDIT'!M$27</f>
        <v>370</v>
      </c>
      <c r="D147" s="17" t="str">
        <f>'Price Catalogue - Services'!A$32</f>
        <v>lic-win</v>
      </c>
      <c r="E147" s="17" t="str">
        <f>'Price Catalogue - Services'!B$32</f>
        <v>6.1.1.5</v>
      </c>
      <c r="F147" s="17">
        <f>'Price Catalogue - Services'!C$32</f>
        <v>0</v>
      </c>
      <c r="G147" s="17" t="str">
        <f>'Price Catalogue - Services'!D$32</f>
        <v>Managed datacentre</v>
      </c>
      <c r="H147" s="17" t="str">
        <f>'Price Catalogue - Services'!E$32</f>
        <v>Managed OS</v>
      </c>
      <c r="I147" s="17" t="str">
        <f>'Price Catalogue - Services'!F$32</f>
        <v>OS license, Windows</v>
      </c>
      <c r="J147" s="17" t="str">
        <f>'Price Catalogue - Services'!G$32</f>
        <v>VM</v>
      </c>
      <c r="K147" s="17" t="str">
        <f>'Price Catalogue - Services'!H$32</f>
        <v>Monthly service fee</v>
      </c>
      <c r="L147" s="17" t="str">
        <f>'Price Catalogue - Services'!I$32</f>
        <v>24/7</v>
      </c>
      <c r="M147" s="17" t="str">
        <f>'Price Catalogue - Services'!J$32</f>
        <v>private</v>
      </c>
      <c r="N147" s="17">
        <f>'Price Catalogue - Services'!K$32</f>
        <v>0</v>
      </c>
      <c r="O147" s="5">
        <f>'Price Catalogue - Services'!L$32</f>
        <v>0</v>
      </c>
      <c r="P147" s="5">
        <f>'Price Catalogue - Services'!M$32</f>
        <v>31.5</v>
      </c>
      <c r="Q147" s="5">
        <f>'Price Catalogue - Services'!N$32</f>
        <v>0</v>
      </c>
      <c r="R147" s="38">
        <f>'Price Catalogue - Services'!O$32</f>
        <v>0</v>
      </c>
      <c r="S147" s="17" t="str">
        <f>'Price Catalogue - Services'!P$32</f>
        <v>N/A</v>
      </c>
      <c r="T147" s="5" t="str">
        <f>'Price Catalogue - Services'!Q$32</f>
        <v>N/A</v>
      </c>
      <c r="U147" s="17" t="str">
        <f>'Price Catalogue - Services'!R$32</f>
        <v>The license for one instance of Window Server for a powered on VM.</v>
      </c>
      <c r="V147" s="17">
        <f>'Price Catalogue - Services'!S$32</f>
        <v>1</v>
      </c>
      <c r="W14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7" s="42">
        <f>PriceModelTable[[#This Row],[Service Fees]]+PriceModelTable[[#This Row],[Effort Bands]]</f>
        <v>0</v>
      </c>
      <c r="Z147" s="2"/>
      <c r="AA147" s="20"/>
    </row>
    <row r="148" spans="1:27" ht="11.25" customHeight="1" x14ac:dyDescent="0.25">
      <c r="A148" s="51" t="str">
        <f>'Volume Driver - NO EDIT'!$M$1</f>
        <v>2021</v>
      </c>
      <c r="B148" s="51">
        <f>'Volume Driver - NO EDIT'!$M$63</f>
        <v>12</v>
      </c>
      <c r="C148" s="51">
        <f>'Volume Driver - NO EDIT'!M$24</f>
        <v>1</v>
      </c>
      <c r="D148" s="17" t="str">
        <f>'Price Catalogue - Services'!A$29</f>
        <v>os-lnx</v>
      </c>
      <c r="E148" s="17" t="str">
        <f>'Price Catalogue - Services'!B$29</f>
        <v>6.1.1.5</v>
      </c>
      <c r="F148" s="17">
        <f>'Price Catalogue - Services'!C$29</f>
        <v>0</v>
      </c>
      <c r="G148" s="17" t="str">
        <f>'Price Catalogue - Services'!D$29</f>
        <v>Managed datacentre</v>
      </c>
      <c r="H148" s="17" t="str">
        <f>'Price Catalogue - Services'!E$29</f>
        <v>Managed OS</v>
      </c>
      <c r="I148" s="17" t="str">
        <f>'Price Catalogue - Services'!F$29</f>
        <v>Managed OS, Linux</v>
      </c>
      <c r="J148" s="17" t="str">
        <f>'Price Catalogue - Services'!G$29</f>
        <v>managed datacentre</v>
      </c>
      <c r="K148" s="17" t="str">
        <f>'Price Catalogue - Services'!H$29</f>
        <v>Monthly service fee</v>
      </c>
      <c r="L148" s="17" t="str">
        <f>'Price Catalogue - Services'!I$29</f>
        <v>24/7</v>
      </c>
      <c r="M148" s="17" t="str">
        <f>'Price Catalogue - Services'!J$29</f>
        <v>private</v>
      </c>
      <c r="N148" s="17" t="str">
        <f>'Price Catalogue - Services'!K$29</f>
        <v>N/A</v>
      </c>
      <c r="O148" s="5">
        <f>'Price Catalogue - Services'!L$29</f>
        <v>0</v>
      </c>
      <c r="P148" s="5">
        <f>'Price Catalogue - Services'!M$29</f>
        <v>11250</v>
      </c>
      <c r="Q148" s="5">
        <f>'Price Catalogue - Services'!N$29</f>
        <v>0</v>
      </c>
      <c r="R148" s="38">
        <f>'Price Catalogue - Services'!O$29</f>
        <v>0</v>
      </c>
      <c r="S148" s="17" t="str">
        <f>'Price Catalogue - Services'!P$29</f>
        <v>E3</v>
      </c>
      <c r="T148" s="5">
        <f>'Price Catalogue - Services'!Q$29</f>
        <v>0</v>
      </c>
      <c r="U148" s="17" t="str">
        <f>'Price Catalogue - Services'!R$29</f>
        <v>The fee for for managing all Linux OSes. Changes are billable via the Effor Band.</v>
      </c>
      <c r="V148" s="17">
        <f>'Price Catalogue - Services'!S$29</f>
        <v>1</v>
      </c>
      <c r="W14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8" s="42">
        <f>PriceModelTable[[#This Row],[Service Fees]]+PriceModelTable[[#This Row],[Effort Bands]]</f>
        <v>0</v>
      </c>
      <c r="Z148" s="2"/>
      <c r="AA148" s="20"/>
    </row>
    <row r="149" spans="1:27" ht="11.25" customHeight="1" x14ac:dyDescent="0.25">
      <c r="A149" s="51" t="str">
        <f>'Volume Driver - NO EDIT'!$M$1</f>
        <v>2021</v>
      </c>
      <c r="B149" s="51">
        <f>'Volume Driver - NO EDIT'!$M$63</f>
        <v>12</v>
      </c>
      <c r="C149" s="51">
        <f>'Volume Driver - NO EDIT'!M$25</f>
        <v>1</v>
      </c>
      <c r="D149" s="17" t="str">
        <f>'Price Catalogue - Services'!A$30</f>
        <v>os-win</v>
      </c>
      <c r="E149" s="17" t="str">
        <f>'Price Catalogue - Services'!B$30</f>
        <v>6.1.1.5</v>
      </c>
      <c r="F149" s="17">
        <f>'Price Catalogue - Services'!C$30</f>
        <v>0</v>
      </c>
      <c r="G149" s="17" t="str">
        <f>'Price Catalogue - Services'!D$30</f>
        <v>Managed datacentre</v>
      </c>
      <c r="H149" s="17" t="str">
        <f>'Price Catalogue - Services'!E$30</f>
        <v>Managed OS</v>
      </c>
      <c r="I149" s="17" t="str">
        <f>'Price Catalogue - Services'!F$30</f>
        <v>Managed OS, Windows</v>
      </c>
      <c r="J149" s="17" t="str">
        <f>'Price Catalogue - Services'!G$30</f>
        <v>managed datacentre</v>
      </c>
      <c r="K149" s="17" t="str">
        <f>'Price Catalogue - Services'!H$30</f>
        <v>Monthly service fee</v>
      </c>
      <c r="L149" s="17" t="str">
        <f>'Price Catalogue - Services'!I$30</f>
        <v>24/7</v>
      </c>
      <c r="M149" s="17" t="str">
        <f>'Price Catalogue - Services'!J$30</f>
        <v>private</v>
      </c>
      <c r="N149" s="17" t="str">
        <f>'Price Catalogue - Services'!K$30</f>
        <v>N/A</v>
      </c>
      <c r="O149" s="5">
        <f>'Price Catalogue - Services'!L$30</f>
        <v>0</v>
      </c>
      <c r="P149" s="5">
        <f>'Price Catalogue - Services'!M$30</f>
        <v>5400</v>
      </c>
      <c r="Q149" s="5">
        <f>'Price Catalogue - Services'!N$30</f>
        <v>0</v>
      </c>
      <c r="R149" s="38">
        <f>'Price Catalogue - Services'!O$30</f>
        <v>0</v>
      </c>
      <c r="S149" s="17" t="str">
        <f>'Price Catalogue - Services'!P$30</f>
        <v>E3</v>
      </c>
      <c r="T149" s="5">
        <f>'Price Catalogue - Services'!Q$30</f>
        <v>0</v>
      </c>
      <c r="U149" s="17" t="str">
        <f>'Price Catalogue - Services'!R$30</f>
        <v>The fee for for managing all Windows OSes. Changes are billable via the Effor Band.</v>
      </c>
      <c r="V149" s="17">
        <f>'Price Catalogue - Services'!S$30</f>
        <v>1</v>
      </c>
      <c r="W14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4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49" s="42">
        <f>PriceModelTable[[#This Row],[Service Fees]]+PriceModelTable[[#This Row],[Effort Bands]]</f>
        <v>0</v>
      </c>
      <c r="Z149" s="2"/>
      <c r="AA149" s="20"/>
    </row>
    <row r="150" spans="1:27" ht="11.25" customHeight="1" x14ac:dyDescent="0.25">
      <c r="A150" s="51" t="str">
        <f>'Volume Driver - NO EDIT'!$M$1</f>
        <v>2021</v>
      </c>
      <c r="B150" s="51">
        <f>'Volume Driver - NO EDIT'!$M$63</f>
        <v>12</v>
      </c>
      <c r="C150" s="51">
        <f>'Volume Driver - NO EDIT'!M$28</f>
        <v>10</v>
      </c>
      <c r="D150" s="17" t="str">
        <f>'Price Catalogue - Services'!A$33</f>
        <v>inet-p</v>
      </c>
      <c r="E150" s="17" t="str">
        <f>'Price Catalogue - Services'!B$33</f>
        <v>6.1.1.7</v>
      </c>
      <c r="F150" s="17">
        <f>'Price Catalogue - Services'!C$33</f>
        <v>0</v>
      </c>
      <c r="G150" s="17" t="str">
        <f>'Price Catalogue - Services'!D$33</f>
        <v>Managed datacentre</v>
      </c>
      <c r="H150" s="17" t="str">
        <f>'Price Catalogue - Services'!E$33</f>
        <v>Internet access</v>
      </c>
      <c r="I150" s="17" t="str">
        <f>'Price Catalogue - Services'!F$33</f>
        <v>Internet access, datacentre</v>
      </c>
      <c r="J150" s="17" t="str">
        <f>'Price Catalogue - Services'!G$33</f>
        <v>100 Mbit/s</v>
      </c>
      <c r="K150" s="17" t="str">
        <f>'Price Catalogue - Services'!H$33</f>
        <v>Monthly service fee</v>
      </c>
      <c r="L150" s="17" t="str">
        <f>'Price Catalogue - Services'!I$33</f>
        <v>24/7</v>
      </c>
      <c r="M150" s="17" t="str">
        <f>'Price Catalogue - Services'!J$33</f>
        <v>private</v>
      </c>
      <c r="N150" s="17" t="str">
        <f>'Price Catalogue - Services'!K$33</f>
        <v>N/A</v>
      </c>
      <c r="O150" s="5">
        <f>'Price Catalogue - Services'!L$33</f>
        <v>0</v>
      </c>
      <c r="P150" s="5">
        <f>'Price Catalogue - Services'!M$33</f>
        <v>734.39</v>
      </c>
      <c r="Q150" s="5">
        <f>'Price Catalogue - Services'!N$33</f>
        <v>0</v>
      </c>
      <c r="R150" s="38">
        <f>'Price Catalogue - Services'!O$33</f>
        <v>0</v>
      </c>
      <c r="S150" s="17" t="str">
        <f>'Price Catalogue - Services'!P$33</f>
        <v>N/A</v>
      </c>
      <c r="T150" s="5" t="str">
        <f>'Price Catalogue - Services'!Q$33</f>
        <v>N/A</v>
      </c>
      <c r="U150" s="17" t="str">
        <f>'Price Catalogue - Services'!R$33</f>
        <v>Highly available Internet access supporting ECHA's PI IP and ASN.</v>
      </c>
      <c r="V150" s="17">
        <f>'Price Catalogue - Services'!S$33</f>
        <v>1</v>
      </c>
      <c r="W15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0" s="21">
        <f>PriceModelTable[[#This Row],[Service Fees]]+PriceModelTable[[#This Row],[Effort Bands]]</f>
        <v>0</v>
      </c>
      <c r="Z150" s="2"/>
      <c r="AA150" s="20"/>
    </row>
    <row r="151" spans="1:27" ht="11.25" customHeight="1" x14ac:dyDescent="0.25">
      <c r="A151" s="51" t="str">
        <f>'Volume Driver - NO EDIT'!$M$1</f>
        <v>2021</v>
      </c>
      <c r="B151" s="51">
        <f>'Volume Driver - NO EDIT'!$M$63</f>
        <v>12</v>
      </c>
      <c r="C151" s="51">
        <f>'Volume Driver - NO EDIT'!M$29</f>
        <v>0</v>
      </c>
      <c r="D151" s="17" t="str">
        <f>'Price Catalogue - Services'!A$34</f>
        <v>inet-tc</v>
      </c>
      <c r="E151" s="17" t="str">
        <f>'Price Catalogue - Services'!B$34</f>
        <v>6.1.1.7</v>
      </c>
      <c r="F151" s="17">
        <f>'Price Catalogue - Services'!C$34</f>
        <v>0</v>
      </c>
      <c r="G151" s="17" t="str">
        <f>'Price Catalogue - Services'!D$34</f>
        <v>Managed datacentre</v>
      </c>
      <c r="H151" s="17" t="str">
        <f>'Price Catalogue - Services'!E$34</f>
        <v>Internet access</v>
      </c>
      <c r="I151" s="17" t="str">
        <f>'Price Catalogue - Services'!F$34</f>
        <v>Internet access, datacentre</v>
      </c>
      <c r="J151" s="17" t="str">
        <f>'Price Catalogue - Services'!G$34</f>
        <v>100 Mbit/s</v>
      </c>
      <c r="K151" s="17" t="str">
        <f>'Price Catalogue - Services'!H$34</f>
        <v>Monthly service fee</v>
      </c>
      <c r="L151" s="17" t="str">
        <f>'Price Catalogue - Services'!I$34</f>
        <v>24/7</v>
      </c>
      <c r="M151" s="17" t="str">
        <f>'Price Catalogue - Services'!J$34</f>
        <v>trusted community</v>
      </c>
      <c r="N151" s="17" t="str">
        <f>'Price Catalogue - Services'!K$34</f>
        <v>N/A</v>
      </c>
      <c r="O151" s="5">
        <f>'Price Catalogue - Services'!L$34</f>
        <v>0</v>
      </c>
      <c r="P151" s="5">
        <f>'Price Catalogue - Services'!M$34</f>
        <v>367.2</v>
      </c>
      <c r="Q151" s="5">
        <f>'Price Catalogue - Services'!N$34</f>
        <v>0</v>
      </c>
      <c r="R151" s="38">
        <f>'Price Catalogue - Services'!O$34</f>
        <v>0</v>
      </c>
      <c r="S151" s="17" t="str">
        <f>'Price Catalogue - Services'!P$34</f>
        <v>N/A</v>
      </c>
      <c r="T151" s="5" t="str">
        <f>'Price Catalogue - Services'!Q$34</f>
        <v>N/A</v>
      </c>
      <c r="U151" s="17" t="str">
        <f>'Price Catalogue - Services'!R$34</f>
        <v>Highly available Internet access supporting ECHA's PI IP and ASN.</v>
      </c>
      <c r="V151" s="17">
        <f>'Price Catalogue - Services'!S$34</f>
        <v>1</v>
      </c>
      <c r="W15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1" s="21">
        <f>PriceModelTable[[#This Row],[Service Fees]]+PriceModelTable[[#This Row],[Effort Bands]]</f>
        <v>0</v>
      </c>
      <c r="Z151" s="2"/>
      <c r="AA151" s="20"/>
    </row>
    <row r="152" spans="1:27" ht="11.25" customHeight="1" x14ac:dyDescent="0.25">
      <c r="A152" s="51" t="str">
        <f>'Volume Driver - NO EDIT'!$M$1</f>
        <v>2021</v>
      </c>
      <c r="B152" s="51">
        <f>'Volume Driver - NO EDIT'!$M$63</f>
        <v>12</v>
      </c>
      <c r="C152" s="51">
        <f>'Volume Driver - NO EDIT'!M$31</f>
        <v>6</v>
      </c>
      <c r="D152" s="17" t="str">
        <f>'Price Catalogue - Services'!A$36</f>
        <v>ipsec-p</v>
      </c>
      <c r="E152" s="17" t="str">
        <f>'Price Catalogue - Services'!B$36</f>
        <v>6.1.1.8</v>
      </c>
      <c r="F152" s="17">
        <f>'Price Catalogue - Services'!C$36</f>
        <v>0</v>
      </c>
      <c r="G152" s="17" t="str">
        <f>'Price Catalogue - Services'!D$36</f>
        <v>Managed datacentre</v>
      </c>
      <c r="H152" s="17" t="str">
        <f>'Price Catalogue - Services'!E$36</f>
        <v>Remote access</v>
      </c>
      <c r="I152" s="17" t="str">
        <f>'Price Catalogue - Services'!F$36</f>
        <v>IPSec tunnel</v>
      </c>
      <c r="J152" s="17" t="str">
        <f>'Price Catalogue - Services'!G$36</f>
        <v>10 tunnels</v>
      </c>
      <c r="K152" s="17" t="str">
        <f>'Price Catalogue - Services'!H$36</f>
        <v>Monthly service fee</v>
      </c>
      <c r="L152" s="17" t="str">
        <f>'Price Catalogue - Services'!I$36</f>
        <v>24/7</v>
      </c>
      <c r="M152" s="17" t="str">
        <f>'Price Catalogue - Services'!J$36</f>
        <v>private</v>
      </c>
      <c r="N152" s="17" t="str">
        <f>'Price Catalogue - Services'!K$36</f>
        <v>N/A</v>
      </c>
      <c r="O152" s="5">
        <f>'Price Catalogue - Services'!L$36</f>
        <v>0</v>
      </c>
      <c r="P152" s="5">
        <f>'Price Catalogue - Services'!M$36</f>
        <v>399.09</v>
      </c>
      <c r="Q152" s="5">
        <f>'Price Catalogue - Services'!N$36</f>
        <v>0</v>
      </c>
      <c r="R152" s="38">
        <f>'Price Catalogue - Services'!O$36</f>
        <v>0</v>
      </c>
      <c r="S152" s="17" t="str">
        <f>'Price Catalogue - Services'!P$36</f>
        <v>E1</v>
      </c>
      <c r="T152" s="5">
        <f>'Price Catalogue - Services'!Q$36</f>
        <v>0</v>
      </c>
      <c r="U152" s="17" t="str">
        <f>'Price Catalogue - Services'!R$36</f>
        <v>IPSec tunnels to ECHA partners, per 10 tunnels. Changes charged separately via Effort Band.</v>
      </c>
      <c r="V152" s="17">
        <f>'Price Catalogue - Services'!S$36</f>
        <v>1</v>
      </c>
      <c r="W15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2" s="21">
        <f>PriceModelTable[[#This Row],[Service Fees]]+PriceModelTable[[#This Row],[Effort Bands]]</f>
        <v>0</v>
      </c>
      <c r="Z152" s="2"/>
      <c r="AA152" s="20"/>
    </row>
    <row r="153" spans="1:27" ht="11.25" customHeight="1" x14ac:dyDescent="0.25">
      <c r="A153" s="51" t="str">
        <f>'Volume Driver - NO EDIT'!$M$1</f>
        <v>2021</v>
      </c>
      <c r="B153" s="51">
        <f>'Volume Driver - NO EDIT'!$M$63</f>
        <v>12</v>
      </c>
      <c r="C153" s="51">
        <f>'Volume Driver - NO EDIT'!M$30</f>
        <v>1</v>
      </c>
      <c r="D153" s="17" t="str">
        <f>'Price Catalogue - Services'!A$35</f>
        <v>pulse-p</v>
      </c>
      <c r="E153" s="17" t="str">
        <f>'Price Catalogue - Services'!B$35</f>
        <v>6.1.1.8</v>
      </c>
      <c r="F153" s="17">
        <f>'Price Catalogue - Services'!C$35</f>
        <v>0</v>
      </c>
      <c r="G153" s="17" t="str">
        <f>'Price Catalogue - Services'!D$35</f>
        <v>Managed datacentre</v>
      </c>
      <c r="H153" s="17" t="str">
        <f>'Price Catalogue - Services'!E$35</f>
        <v>Remote access</v>
      </c>
      <c r="I153" s="17" t="str">
        <f>'Price Catalogue - Services'!F$35</f>
        <v>Pulse SA &amp; RSA auth.</v>
      </c>
      <c r="J153" s="17" t="str">
        <f>'Price Catalogue - Services'!G$35</f>
        <v>managed datacentre</v>
      </c>
      <c r="K153" s="17" t="str">
        <f>'Price Catalogue - Services'!H$35</f>
        <v>Monthly service fee</v>
      </c>
      <c r="L153" s="17" t="str">
        <f>'Price Catalogue - Services'!I$35</f>
        <v>24/7</v>
      </c>
      <c r="M153" s="17" t="str">
        <f>'Price Catalogue - Services'!J$35</f>
        <v>private</v>
      </c>
      <c r="N153" s="17" t="str">
        <f>'Price Catalogue - Services'!K$35</f>
        <v>N/A</v>
      </c>
      <c r="O153" s="5">
        <f>'Price Catalogue - Services'!L$35</f>
        <v>0</v>
      </c>
      <c r="P153" s="5">
        <f>'Price Catalogue - Services'!M$35</f>
        <v>1800</v>
      </c>
      <c r="Q153" s="5">
        <f>'Price Catalogue - Services'!N$35</f>
        <v>0</v>
      </c>
      <c r="R153" s="38">
        <f>'Price Catalogue - Services'!O$35</f>
        <v>0</v>
      </c>
      <c r="S153" s="17" t="str">
        <f>'Price Catalogue - Services'!P$35</f>
        <v>E5</v>
      </c>
      <c r="T153" s="5">
        <f>'Price Catalogue - Services'!Q$35</f>
        <v>0</v>
      </c>
      <c r="U153" s="17" t="str">
        <f>'Price Catalogue - Services'!R$35</f>
        <v>Pulse Secure Access and RSA authentication with ECHA owned tokens, for entire managed datacentre. Changes charged separately via Effort Band.</v>
      </c>
      <c r="V153" s="17">
        <f>'Price Catalogue - Services'!S$35</f>
        <v>1</v>
      </c>
      <c r="W15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3" s="21">
        <f>PriceModelTable[[#This Row],[Service Fees]]+PriceModelTable[[#This Row],[Effort Bands]]</f>
        <v>0</v>
      </c>
      <c r="Z153" s="2"/>
      <c r="AA153" s="20"/>
    </row>
    <row r="154" spans="1:27" ht="11.25" customHeight="1" x14ac:dyDescent="0.25">
      <c r="A154" s="51" t="str">
        <f>'Volume Driver - NO EDIT'!$M$1</f>
        <v>2021</v>
      </c>
      <c r="B154" s="51">
        <f>'Volume Driver - NO EDIT'!$M$63</f>
        <v>12</v>
      </c>
      <c r="C154" s="51">
        <f>'Volume Driver - NO EDIT'!M$32</f>
        <v>0</v>
      </c>
      <c r="D154" s="17" t="str">
        <f>'Price Catalogue - Services'!A$37</f>
        <v>ipsec-tc</v>
      </c>
      <c r="E154" s="17" t="str">
        <f>'Price Catalogue - Services'!B$37</f>
        <v>6.1.1.8</v>
      </c>
      <c r="F154" s="17">
        <f>'Price Catalogue - Services'!C$37</f>
        <v>0</v>
      </c>
      <c r="G154" s="17" t="str">
        <f>'Price Catalogue - Services'!D$37</f>
        <v>Managed datacentre</v>
      </c>
      <c r="H154" s="17" t="str">
        <f>'Price Catalogue - Services'!E$37</f>
        <v>Remote access</v>
      </c>
      <c r="I154" s="17" t="str">
        <f>'Price Catalogue - Services'!F$37</f>
        <v>IPSec tunnel</v>
      </c>
      <c r="J154" s="17" t="str">
        <f>'Price Catalogue - Services'!G$37</f>
        <v>10 tunnels</v>
      </c>
      <c r="K154" s="17" t="str">
        <f>'Price Catalogue - Services'!H$37</f>
        <v>Monthly service fee</v>
      </c>
      <c r="L154" s="17" t="str">
        <f>'Price Catalogue - Services'!I$37</f>
        <v>24/7</v>
      </c>
      <c r="M154" s="17" t="str">
        <f>'Price Catalogue - Services'!J$37</f>
        <v>trusted community</v>
      </c>
      <c r="N154" s="17" t="str">
        <f>'Price Catalogue - Services'!K$37</f>
        <v>N/A</v>
      </c>
      <c r="O154" s="5">
        <f>'Price Catalogue - Services'!L$37</f>
        <v>0</v>
      </c>
      <c r="P154" s="5">
        <f>'Price Catalogue - Services'!M$37</f>
        <v>399.09</v>
      </c>
      <c r="Q154" s="5">
        <f>'Price Catalogue - Services'!N$37</f>
        <v>0</v>
      </c>
      <c r="R154" s="38">
        <f>'Price Catalogue - Services'!O$37</f>
        <v>0</v>
      </c>
      <c r="S154" s="17" t="str">
        <f>'Price Catalogue - Services'!P$37</f>
        <v>E1</v>
      </c>
      <c r="T154" s="5">
        <f>'Price Catalogue - Services'!Q$37</f>
        <v>0</v>
      </c>
      <c r="U154" s="17" t="str">
        <f>'Price Catalogue - Services'!R$37</f>
        <v>IPSec tunnels to ECHA partners, per 10 tunnels. Changes charged separately via Effort Band.</v>
      </c>
      <c r="V154" s="17">
        <f>'Price Catalogue - Services'!S$37</f>
        <v>1</v>
      </c>
      <c r="W15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4" s="21">
        <f>PriceModelTable[[#This Row],[Service Fees]]+PriceModelTable[[#This Row],[Effort Bands]]</f>
        <v>0</v>
      </c>
      <c r="Z154" s="2"/>
      <c r="AA154" s="20"/>
    </row>
    <row r="155" spans="1:27" ht="11.25" customHeight="1" x14ac:dyDescent="0.25">
      <c r="A155" s="51" t="str">
        <f>'Volume Driver - NO EDIT'!$M$1</f>
        <v>2021</v>
      </c>
      <c r="B155" s="51">
        <f>'Volume Driver - NO EDIT'!$M$63</f>
        <v>12</v>
      </c>
      <c r="C155" s="51">
        <f>'Volume Driver - NO EDIT'!M$34</f>
        <v>144</v>
      </c>
      <c r="D155" s="17" t="str">
        <f>'Price Catalogue - Services'!A$39</f>
        <v>energy</v>
      </c>
      <c r="E155" s="17" t="str">
        <f>'Price Catalogue - Services'!B$39</f>
        <v>6.1.1.9</v>
      </c>
      <c r="F155" s="17">
        <f>'Price Catalogue - Services'!C$39</f>
        <v>0</v>
      </c>
      <c r="G155" s="17" t="str">
        <f>'Price Catalogue - Services'!D$39</f>
        <v>Managed datacentre</v>
      </c>
      <c r="H155" s="17" t="str">
        <f>'Price Catalogue - Services'!E$39</f>
        <v>Datacentre hosting of ECHA owned hardware</v>
      </c>
      <c r="I155" s="17" t="str">
        <f>'Price Catalogue - Services'!F$39</f>
        <v>Energy</v>
      </c>
      <c r="J155" s="17" t="str">
        <f>'Price Catalogue - Services'!G$39</f>
        <v>kW/h consumed</v>
      </c>
      <c r="K155" s="17" t="str">
        <f>'Price Catalogue - Services'!H$39</f>
        <v>Monthly service fee</v>
      </c>
      <c r="L155" s="17" t="str">
        <f>'Price Catalogue - Services'!I$39</f>
        <v>24/7</v>
      </c>
      <c r="M155" s="17" t="str">
        <f>'Price Catalogue - Services'!J$39</f>
        <v>any</v>
      </c>
      <c r="N155" s="17" t="str">
        <f>'Price Catalogue - Services'!K$39</f>
        <v>N/A</v>
      </c>
      <c r="O155" s="5">
        <f>'Price Catalogue - Services'!L$39</f>
        <v>0</v>
      </c>
      <c r="P155" s="5" t="str">
        <f>'Price Catalogue - Services'!M$39</f>
        <v>N/A</v>
      </c>
      <c r="Q155" s="5">
        <f>'Price Catalogue - Services'!N$39</f>
        <v>0</v>
      </c>
      <c r="R155" s="38">
        <f>'Price Catalogue - Services'!O$39</f>
        <v>0</v>
      </c>
      <c r="S155" s="17" t="str">
        <f>'Price Catalogue - Services'!P$39</f>
        <v>N/A</v>
      </c>
      <c r="T155" s="5" t="str">
        <f>'Price Catalogue - Services'!Q$39</f>
        <v>N/A</v>
      </c>
      <c r="U155" s="17" t="str">
        <f>'Price Catalogue - Services'!R$39</f>
        <v>Power consumed for powered on hosted ECHA owned equipment.</v>
      </c>
      <c r="V155" s="17">
        <f>'Price Catalogue - Services'!S$39</f>
        <v>1</v>
      </c>
      <c r="W15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5" s="21">
        <f>PriceModelTable[[#This Row],[Service Fees]]+PriceModelTable[[#This Row],[Effort Bands]]</f>
        <v>0</v>
      </c>
      <c r="Z155" s="2"/>
      <c r="AA155" s="20"/>
    </row>
    <row r="156" spans="1:27" ht="11.25" customHeight="1" x14ac:dyDescent="0.25">
      <c r="A156" s="51" t="str">
        <f>'Volume Driver - NO EDIT'!$M$1</f>
        <v>2021</v>
      </c>
      <c r="B156" s="51">
        <f>'Volume Driver - NO EDIT'!$M$63</f>
        <v>12</v>
      </c>
      <c r="C156" s="51">
        <f>'Volume Driver - NO EDIT'!M$33</f>
        <v>42</v>
      </c>
      <c r="D156" s="17" t="str">
        <f>'Price Catalogue - Services'!A$38</f>
        <v>rackspace</v>
      </c>
      <c r="E156" s="17" t="str">
        <f>'Price Catalogue - Services'!B$38</f>
        <v>6.1.1.9</v>
      </c>
      <c r="F156" s="17">
        <f>'Price Catalogue - Services'!C$38</f>
        <v>0</v>
      </c>
      <c r="G156" s="17" t="str">
        <f>'Price Catalogue - Services'!D$38</f>
        <v>Managed datacentre</v>
      </c>
      <c r="H156" s="17" t="str">
        <f>'Price Catalogue - Services'!E$38</f>
        <v>Datacentre hosting of ECHA owned hardware</v>
      </c>
      <c r="I156" s="17" t="str">
        <f>'Price Catalogue - Services'!F$38</f>
        <v>Rackspace</v>
      </c>
      <c r="J156" s="17" t="str">
        <f>'Price Catalogue - Services'!G$38</f>
        <v>Rack unit</v>
      </c>
      <c r="K156" s="17" t="str">
        <f>'Price Catalogue - Services'!H$38</f>
        <v>Monthly service fee</v>
      </c>
      <c r="L156" s="17" t="str">
        <f>'Price Catalogue - Services'!I$38</f>
        <v>24/7</v>
      </c>
      <c r="M156" s="17" t="str">
        <f>'Price Catalogue - Services'!J$38</f>
        <v>any</v>
      </c>
      <c r="N156" s="17" t="str">
        <f>'Price Catalogue - Services'!K$38</f>
        <v>N/A</v>
      </c>
      <c r="O156" s="5">
        <f>'Price Catalogue - Services'!L$38</f>
        <v>0</v>
      </c>
      <c r="P156" s="5">
        <f>'Price Catalogue - Services'!M$38</f>
        <v>25.61</v>
      </c>
      <c r="Q156" s="5">
        <f>'Price Catalogue - Services'!N$38</f>
        <v>0</v>
      </c>
      <c r="R156" s="38">
        <f>'Price Catalogue - Services'!O$38</f>
        <v>0</v>
      </c>
      <c r="S156" s="17" t="str">
        <f>'Price Catalogue - Services'!P$38</f>
        <v>N/A</v>
      </c>
      <c r="T156" s="5" t="str">
        <f>'Price Catalogue - Services'!Q$38</f>
        <v>N/A</v>
      </c>
      <c r="U156" s="17" t="str">
        <f>'Price Catalogue - Services'!R$38</f>
        <v>One rack unit hosted for ECHA owned equipment in the DC.</v>
      </c>
      <c r="V156" s="17">
        <f>'Price Catalogue - Services'!S$38</f>
        <v>1</v>
      </c>
      <c r="W15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6" s="21">
        <f>PriceModelTable[[#This Row],[Service Fees]]+PriceModelTable[[#This Row],[Effort Bands]]</f>
        <v>0</v>
      </c>
      <c r="Z156" s="2"/>
      <c r="AA156" s="20"/>
    </row>
    <row r="157" spans="1:27" ht="11.25" customHeight="1" x14ac:dyDescent="0.25">
      <c r="A157" s="51" t="str">
        <f>'Volume Driver - NO EDIT'!$M$1</f>
        <v>2021</v>
      </c>
      <c r="B157" s="51">
        <f>'Volume Driver - NO EDIT'!$M$63</f>
        <v>12</v>
      </c>
      <c r="C157" s="51">
        <f>'Volume Driver - NO EDIT'!M$35</f>
        <v>1</v>
      </c>
      <c r="D157" s="17" t="str">
        <f>'Price Catalogue - Services'!A$40</f>
        <v>lan</v>
      </c>
      <c r="E157" s="17" t="str">
        <f>'Price Catalogue - Services'!B$40</f>
        <v>6.1.2.1</v>
      </c>
      <c r="F157" s="17">
        <f>'Price Catalogue - Services'!C$40</f>
        <v>0</v>
      </c>
      <c r="G157" s="17" t="str">
        <f>'Price Catalogue - Services'!D$40</f>
        <v>Managed ECHA LAN and WAN</v>
      </c>
      <c r="H157" s="17" t="str">
        <f>'Price Catalogue - Services'!E$40</f>
        <v>Managed ECHA LAN</v>
      </c>
      <c r="I157" s="17" t="str">
        <f>'Price Catalogue - Services'!F$40</f>
        <v>LAN management</v>
      </c>
      <c r="J157" s="17" t="str">
        <f>'Price Catalogue - Services'!G$40</f>
        <v>LAN environment</v>
      </c>
      <c r="K157" s="17" t="str">
        <f>'Price Catalogue - Services'!H$40</f>
        <v>Monthly service fee</v>
      </c>
      <c r="L157" s="17" t="str">
        <f>'Price Catalogue - Services'!I$40</f>
        <v>24/7</v>
      </c>
      <c r="M157" s="17" t="str">
        <f>'Price Catalogue - Services'!J$40</f>
        <v>private</v>
      </c>
      <c r="N157" s="17" t="str">
        <f>'Price Catalogue - Services'!K$40</f>
        <v>N/A</v>
      </c>
      <c r="O157" s="5">
        <f>'Price Catalogue - Services'!L$40</f>
        <v>0</v>
      </c>
      <c r="P157" s="5">
        <f>'Price Catalogue - Services'!M$40</f>
        <v>5500.8</v>
      </c>
      <c r="Q157" s="5">
        <f>'Price Catalogue - Services'!N$40</f>
        <v>0</v>
      </c>
      <c r="R157" s="38">
        <f>'Price Catalogue - Services'!O$40</f>
        <v>0</v>
      </c>
      <c r="S157" s="17" t="str">
        <f>'Price Catalogue - Services'!P$40</f>
        <v>E3</v>
      </c>
      <c r="T157" s="5">
        <f>'Price Catalogue - Services'!Q$40</f>
        <v>0</v>
      </c>
      <c r="U157" s="17" t="str">
        <f>'Price Catalogue - Services'!R$40</f>
        <v>Management of ECHA owned LAN  equipment at ECHA premises.  On-site presence may be required. Changes charged separately via Effort Band.</v>
      </c>
      <c r="V157" s="17">
        <f>'Price Catalogue - Services'!S$40</f>
        <v>1</v>
      </c>
      <c r="W15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7" s="21">
        <f>PriceModelTable[[#This Row],[Service Fees]]+PriceModelTable[[#This Row],[Effort Bands]]</f>
        <v>0</v>
      </c>
      <c r="Z157" s="2"/>
      <c r="AA157" s="20"/>
    </row>
    <row r="158" spans="1:27" ht="11.25" customHeight="1" x14ac:dyDescent="0.25">
      <c r="A158" s="51" t="str">
        <f>'Volume Driver - NO EDIT'!$M$1</f>
        <v>2021</v>
      </c>
      <c r="B158" s="51">
        <f>'Volume Driver - NO EDIT'!$M$63</f>
        <v>12</v>
      </c>
      <c r="C158" s="51">
        <f>'Volume Driver - NO EDIT'!M$37</f>
        <v>0</v>
      </c>
      <c r="D158" s="17" t="str">
        <f>'Price Catalogue - Services'!A$42</f>
        <v>inet-cl-p</v>
      </c>
      <c r="E158" s="17" t="str">
        <f>'Price Catalogue - Services'!B$42</f>
        <v>6.1.2.2</v>
      </c>
      <c r="F158" s="17">
        <f>'Price Catalogue - Services'!C$42</f>
        <v>2</v>
      </c>
      <c r="G158" s="17" t="str">
        <f>'Price Catalogue - Services'!D$42</f>
        <v>Managed ECHA LAN and WAN</v>
      </c>
      <c r="H158" s="17" t="str">
        <f>'Price Catalogue - Services'!E$42</f>
        <v>Managed ECHA WAN</v>
      </c>
      <c r="I158" s="17" t="str">
        <f>'Price Catalogue - Services'!F$42</f>
        <v>Internet, client</v>
      </c>
      <c r="J158" s="17" t="str">
        <f>'Price Catalogue - Services'!G$42</f>
        <v>100 Mb/s bandwidth</v>
      </c>
      <c r="K158" s="17" t="str">
        <f>'Price Catalogue - Services'!H$42</f>
        <v>Monthly service fee</v>
      </c>
      <c r="L158" s="17" t="str">
        <f>'Price Catalogue - Services'!I$42</f>
        <v>24/7</v>
      </c>
      <c r="M158" s="17" t="str">
        <f>'Price Catalogue - Services'!J$42</f>
        <v>private</v>
      </c>
      <c r="N158" s="17" t="str">
        <f>'Price Catalogue - Services'!K$42</f>
        <v>N/A</v>
      </c>
      <c r="O158" s="5">
        <f>'Price Catalogue - Services'!L$42</f>
        <v>0</v>
      </c>
      <c r="P158" s="5">
        <f>'Price Catalogue - Services'!M$42</f>
        <v>734.39</v>
      </c>
      <c r="Q158" s="5">
        <f>'Price Catalogue - Services'!N$42</f>
        <v>0</v>
      </c>
      <c r="R158" s="38">
        <f>'Price Catalogue - Services'!O$42</f>
        <v>0</v>
      </c>
      <c r="S158" s="17" t="str">
        <f>'Price Catalogue - Services'!P$42</f>
        <v>N/A</v>
      </c>
      <c r="T158" s="5" t="str">
        <f>'Price Catalogue - Services'!Q$42</f>
        <v>N/A</v>
      </c>
      <c r="U158" s="17" t="str">
        <f>'Price Catalogue - Services'!R$42</f>
        <v>Highly available Internet access for ECHA clients. No double charging if same as for Datacentre.</v>
      </c>
      <c r="V158" s="17">
        <f>'Price Catalogue - Services'!S$42</f>
        <v>1</v>
      </c>
      <c r="W15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8" s="21">
        <f>PriceModelTable[[#This Row],[Service Fees]]+PriceModelTable[[#This Row],[Effort Bands]]</f>
        <v>0</v>
      </c>
      <c r="Z158" s="2"/>
      <c r="AA158" s="20"/>
    </row>
    <row r="159" spans="1:27" ht="11.25" customHeight="1" x14ac:dyDescent="0.25">
      <c r="A159" s="51" t="str">
        <f>'Volume Driver - NO EDIT'!$M$1</f>
        <v>2021</v>
      </c>
      <c r="B159" s="51">
        <f>'Volume Driver - NO EDIT'!$M$63</f>
        <v>12</v>
      </c>
      <c r="C159" s="51">
        <f>'Volume Driver - NO EDIT'!M$36</f>
        <v>1</v>
      </c>
      <c r="D159" s="17" t="str">
        <f>'Price Catalogue - Services'!A$41</f>
        <v>wan-p</v>
      </c>
      <c r="E159" s="17" t="str">
        <f>'Price Catalogue - Services'!B$41</f>
        <v>6.1.2.2</v>
      </c>
      <c r="F159" s="17">
        <f>'Price Catalogue - Services'!C$41</f>
        <v>1</v>
      </c>
      <c r="G159" s="17" t="str">
        <f>'Price Catalogue - Services'!D$41</f>
        <v>Managed ECHA LAN and WAN</v>
      </c>
      <c r="H159" s="17" t="str">
        <f>'Price Catalogue - Services'!E$41</f>
        <v>Managed ECHA WAN</v>
      </c>
      <c r="I159" s="17" t="str">
        <f>'Price Catalogue - Services'!F$41</f>
        <v>WAN connectivity</v>
      </c>
      <c r="J159" s="17" t="str">
        <f>'Price Catalogue - Services'!G$41</f>
        <v>Gb/s bandwidth</v>
      </c>
      <c r="K159" s="17" t="str">
        <f>'Price Catalogue - Services'!H$41</f>
        <v>Monthly service fee</v>
      </c>
      <c r="L159" s="17" t="str">
        <f>'Price Catalogue - Services'!I$41</f>
        <v>24/7</v>
      </c>
      <c r="M159" s="17" t="str">
        <f>'Price Catalogue - Services'!J$41</f>
        <v>private</v>
      </c>
      <c r="N159" s="17" t="str">
        <f>'Price Catalogue - Services'!K$41</f>
        <v>N/A</v>
      </c>
      <c r="O159" s="5">
        <f>'Price Catalogue - Services'!L$41</f>
        <v>0</v>
      </c>
      <c r="P159" s="5">
        <f>'Price Catalogue - Services'!M$41</f>
        <v>1003.77</v>
      </c>
      <c r="Q159" s="5">
        <f>'Price Catalogue - Services'!N$41</f>
        <v>0</v>
      </c>
      <c r="R159" s="38">
        <f>'Price Catalogue - Services'!O$41</f>
        <v>0</v>
      </c>
      <c r="S159" s="17" t="str">
        <f>'Price Catalogue - Services'!P$41</f>
        <v>N/A</v>
      </c>
      <c r="T159" s="5" t="str">
        <f>'Price Catalogue - Services'!Q$41</f>
        <v>N/A</v>
      </c>
      <c r="U159" s="17" t="str">
        <f>'Price Catalogue - Services'!R$41</f>
        <v>Highly available WAN connections between ECHA and Contractor datacentres.</v>
      </c>
      <c r="V159" s="17">
        <f>'Price Catalogue - Services'!S$41</f>
        <v>1</v>
      </c>
      <c r="W15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5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59" s="21">
        <f>PriceModelTable[[#This Row],[Service Fees]]+PriceModelTable[[#This Row],[Effort Bands]]</f>
        <v>0</v>
      </c>
      <c r="Z159" s="2"/>
      <c r="AA159" s="20"/>
    </row>
    <row r="160" spans="1:27" ht="11.25" customHeight="1" x14ac:dyDescent="0.25">
      <c r="A160" s="51" t="str">
        <f>'Volume Driver - NO EDIT'!$M$1</f>
        <v>2021</v>
      </c>
      <c r="B160" s="51">
        <f>'Volume Driver - NO EDIT'!$M$63</f>
        <v>12</v>
      </c>
      <c r="C160" s="51">
        <f>'Volume Driver - NO EDIT'!M$39</f>
        <v>0</v>
      </c>
      <c r="D160" s="17" t="str">
        <f>'Price Catalogue - Services'!A$44</f>
        <v>inet-cl-tc</v>
      </c>
      <c r="E160" s="17" t="str">
        <f>'Price Catalogue - Services'!B$44</f>
        <v>6.1.2.2</v>
      </c>
      <c r="F160" s="17">
        <f>'Price Catalogue - Services'!C$44</f>
        <v>2</v>
      </c>
      <c r="G160" s="17" t="str">
        <f>'Price Catalogue - Services'!D$44</f>
        <v>Managed ECHA LAN and WAN</v>
      </c>
      <c r="H160" s="17" t="str">
        <f>'Price Catalogue - Services'!E$44</f>
        <v>Managed ECHA WAN</v>
      </c>
      <c r="I160" s="17" t="str">
        <f>'Price Catalogue - Services'!F$44</f>
        <v>Internet, client</v>
      </c>
      <c r="J160" s="17" t="str">
        <f>'Price Catalogue - Services'!G$44</f>
        <v>100 Mb/s bandwidth</v>
      </c>
      <c r="K160" s="17" t="str">
        <f>'Price Catalogue - Services'!H$44</f>
        <v>Monthly service fee</v>
      </c>
      <c r="L160" s="17" t="str">
        <f>'Price Catalogue - Services'!I$44</f>
        <v>24/7</v>
      </c>
      <c r="M160" s="17" t="str">
        <f>'Price Catalogue - Services'!J$44</f>
        <v>shared</v>
      </c>
      <c r="N160" s="17" t="str">
        <f>'Price Catalogue - Services'!K$44</f>
        <v>N/A</v>
      </c>
      <c r="O160" s="5">
        <f>'Price Catalogue - Services'!L$44</f>
        <v>0</v>
      </c>
      <c r="P160" s="5">
        <f>'Price Catalogue - Services'!M$44</f>
        <v>367.2</v>
      </c>
      <c r="Q160" s="5">
        <f>'Price Catalogue - Services'!N$44</f>
        <v>0</v>
      </c>
      <c r="R160" s="38">
        <f>'Price Catalogue - Services'!O$44</f>
        <v>0</v>
      </c>
      <c r="S160" s="17" t="str">
        <f>'Price Catalogue - Services'!P$44</f>
        <v>N/A</v>
      </c>
      <c r="T160" s="5" t="str">
        <f>'Price Catalogue - Services'!Q$44</f>
        <v>N/A</v>
      </c>
      <c r="U160" s="17" t="str">
        <f>'Price Catalogue - Services'!R$44</f>
        <v>Highly available Internet access for ECHA clients. No double charging if same as for Datacentre.</v>
      </c>
      <c r="V160" s="17">
        <f>'Price Catalogue - Services'!S$44</f>
        <v>1</v>
      </c>
      <c r="W16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0" s="21">
        <f>PriceModelTable[[#This Row],[Service Fees]]+PriceModelTable[[#This Row],[Effort Bands]]</f>
        <v>0</v>
      </c>
      <c r="Z160" s="2"/>
      <c r="AA160" s="20"/>
    </row>
    <row r="161" spans="1:27" ht="11.25" customHeight="1" x14ac:dyDescent="0.25">
      <c r="A161" s="51" t="str">
        <f>'Volume Driver - NO EDIT'!$M$1</f>
        <v>2021</v>
      </c>
      <c r="B161" s="51">
        <f>'Volume Driver - NO EDIT'!$M$63</f>
        <v>12</v>
      </c>
      <c r="C161" s="51">
        <f>'Volume Driver - NO EDIT'!M$38</f>
        <v>0</v>
      </c>
      <c r="D161" s="17" t="str">
        <f>'Price Catalogue - Services'!A$43</f>
        <v>wan-tc</v>
      </c>
      <c r="E161" s="17" t="str">
        <f>'Price Catalogue - Services'!B$43</f>
        <v>6.1.2.2</v>
      </c>
      <c r="F161" s="17">
        <f>'Price Catalogue - Services'!C$43</f>
        <v>1</v>
      </c>
      <c r="G161" s="17" t="str">
        <f>'Price Catalogue - Services'!D$43</f>
        <v>Managed ECHA LAN and WAN</v>
      </c>
      <c r="H161" s="17" t="str">
        <f>'Price Catalogue - Services'!E$43</f>
        <v>Managed ECHA WAN</v>
      </c>
      <c r="I161" s="17" t="str">
        <f>'Price Catalogue - Services'!F$43</f>
        <v>WAN connectivity</v>
      </c>
      <c r="J161" s="17" t="str">
        <f>'Price Catalogue - Services'!G$43</f>
        <v>Gb/s bandwidth</v>
      </c>
      <c r="K161" s="17" t="str">
        <f>'Price Catalogue - Services'!H$43</f>
        <v>Monthly service fee</v>
      </c>
      <c r="L161" s="17" t="str">
        <f>'Price Catalogue - Services'!I$43</f>
        <v>24/7</v>
      </c>
      <c r="M161" s="17" t="str">
        <f>'Price Catalogue - Services'!J$43</f>
        <v>shared</v>
      </c>
      <c r="N161" s="17" t="str">
        <f>'Price Catalogue - Services'!K$43</f>
        <v>N/A</v>
      </c>
      <c r="O161" s="5">
        <f>'Price Catalogue - Services'!L$43</f>
        <v>0</v>
      </c>
      <c r="P161" s="5">
        <f>'Price Catalogue - Services'!M$43</f>
        <v>1003.77</v>
      </c>
      <c r="Q161" s="5">
        <f>'Price Catalogue - Services'!N$43</f>
        <v>0</v>
      </c>
      <c r="R161" s="38">
        <f>'Price Catalogue - Services'!O$43</f>
        <v>0</v>
      </c>
      <c r="S161" s="17" t="str">
        <f>'Price Catalogue - Services'!P$43</f>
        <v>N/A</v>
      </c>
      <c r="T161" s="5" t="str">
        <f>'Price Catalogue - Services'!Q$43</f>
        <v>N/A</v>
      </c>
      <c r="U161" s="17" t="str">
        <f>'Price Catalogue - Services'!R$43</f>
        <v>Highly available WAN connections between ECHA and Contractor datacentres.</v>
      </c>
      <c r="V161" s="17">
        <f>'Price Catalogue - Services'!S$43</f>
        <v>1</v>
      </c>
      <c r="W16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1" s="21">
        <f>PriceModelTable[[#This Row],[Service Fees]]+PriceModelTable[[#This Row],[Effort Bands]]</f>
        <v>0</v>
      </c>
      <c r="Z161" s="2"/>
      <c r="AA161" s="20"/>
    </row>
    <row r="162" spans="1:27" ht="11.25" customHeight="1" x14ac:dyDescent="0.25">
      <c r="A162" s="51" t="str">
        <f>'Volume Driver - NO EDIT'!$M$1</f>
        <v>2021</v>
      </c>
      <c r="B162" s="51">
        <f>'Volume Driver - NO EDIT'!$M$63</f>
        <v>12</v>
      </c>
      <c r="C162" s="51">
        <f>'Volume Driver - NO EDIT'!M$40</f>
        <v>1</v>
      </c>
      <c r="D162" s="17" t="str">
        <f>'Price Catalogue - Services'!A$45</f>
        <v>email-p</v>
      </c>
      <c r="E162" s="17" t="str">
        <f>'Price Catalogue - Services'!B$45</f>
        <v>6.1.3.1</v>
      </c>
      <c r="F162" s="17">
        <f>'Price Catalogue - Services'!C$45</f>
        <v>0</v>
      </c>
      <c r="G162" s="17" t="str">
        <f>'Price Catalogue - Services'!D$45</f>
        <v>Office automation</v>
      </c>
      <c r="H162" s="17" t="str">
        <f>'Price Catalogue - Services'!E$45</f>
        <v>Email and calendaring service</v>
      </c>
      <c r="I162" s="17" t="str">
        <f>'Price Catalogue - Services'!F$45</f>
        <v>Managed service</v>
      </c>
      <c r="J162" s="17" t="str">
        <f>'Price Catalogue - Services'!G$45</f>
        <v>managed datacentre</v>
      </c>
      <c r="K162" s="17" t="str">
        <f>'Price Catalogue - Services'!H$45</f>
        <v>Monthly service fee</v>
      </c>
      <c r="L162" s="17" t="str">
        <f>'Price Catalogue - Services'!I$45</f>
        <v>24/7</v>
      </c>
      <c r="M162" s="17" t="str">
        <f>'Price Catalogue - Services'!J$45</f>
        <v>private</v>
      </c>
      <c r="N162" s="17" t="str">
        <f>'Price Catalogue - Services'!K$45</f>
        <v>N/A</v>
      </c>
      <c r="O162" s="5">
        <f>'Price Catalogue - Services'!L$45</f>
        <v>0</v>
      </c>
      <c r="P162" s="5">
        <f>'Price Catalogue - Services'!M$45</f>
        <v>3600</v>
      </c>
      <c r="Q162" s="5">
        <f>'Price Catalogue - Services'!N$45</f>
        <v>0</v>
      </c>
      <c r="R162" s="38">
        <f>'Price Catalogue - Services'!O$45</f>
        <v>0</v>
      </c>
      <c r="S162" s="17" t="str">
        <f>'Price Catalogue - Services'!P$45</f>
        <v>E3</v>
      </c>
      <c r="T162" s="5">
        <f>'Price Catalogue - Services'!Q$45</f>
        <v>0</v>
      </c>
      <c r="U162" s="17" t="str">
        <f>'Price Catalogue - Services'!R$45</f>
        <v>Management of ECHA email and calendaring environment. Changes charged separately via Effort Band.</v>
      </c>
      <c r="V162" s="17">
        <f>'Price Catalogue - Services'!S$45</f>
        <v>1</v>
      </c>
      <c r="W16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2" s="21">
        <f>PriceModelTable[[#This Row],[Service Fees]]+PriceModelTable[[#This Row],[Effort Bands]]</f>
        <v>0</v>
      </c>
      <c r="Z162" s="2"/>
      <c r="AA162" s="20"/>
    </row>
    <row r="163" spans="1:27" ht="11.25" customHeight="1" x14ac:dyDescent="0.25">
      <c r="A163" s="51" t="str">
        <f>'Volume Driver - NO EDIT'!$M$1</f>
        <v>2021</v>
      </c>
      <c r="B163" s="51">
        <f>'Volume Driver - NO EDIT'!$M$63</f>
        <v>12</v>
      </c>
      <c r="C163" s="51">
        <f>'Volume Driver - NO EDIT'!M$41</f>
        <v>0</v>
      </c>
      <c r="D163" s="17" t="str">
        <f>'Price Catalogue - Services'!A$46</f>
        <v>email-tc</v>
      </c>
      <c r="E163" s="17" t="str">
        <f>'Price Catalogue - Services'!B$46</f>
        <v>6.1.3.1</v>
      </c>
      <c r="F163" s="17">
        <f>'Price Catalogue - Services'!C$46</f>
        <v>0</v>
      </c>
      <c r="G163" s="17" t="str">
        <f>'Price Catalogue - Services'!D$46</f>
        <v>Office automation</v>
      </c>
      <c r="H163" s="17" t="str">
        <f>'Price Catalogue - Services'!E$46</f>
        <v>Email and calendaring service</v>
      </c>
      <c r="I163" s="17" t="str">
        <f>'Price Catalogue - Services'!F$46</f>
        <v>Managed service</v>
      </c>
      <c r="J163" s="17" t="str">
        <f>'Price Catalogue - Services'!G$46</f>
        <v>managed datacentre</v>
      </c>
      <c r="K163" s="17" t="str">
        <f>'Price Catalogue - Services'!H$46</f>
        <v>Monthly service fee</v>
      </c>
      <c r="L163" s="17" t="str">
        <f>'Price Catalogue - Services'!I$46</f>
        <v>24/7</v>
      </c>
      <c r="M163" s="17" t="str">
        <f>'Price Catalogue - Services'!J$46</f>
        <v>trusted community</v>
      </c>
      <c r="N163" s="17" t="str">
        <f>'Price Catalogue - Services'!K$46</f>
        <v>N/A</v>
      </c>
      <c r="O163" s="5">
        <f>'Price Catalogue - Services'!L$46</f>
        <v>0</v>
      </c>
      <c r="P163" s="5">
        <f>'Price Catalogue - Services'!M$46</f>
        <v>3600</v>
      </c>
      <c r="Q163" s="5">
        <f>'Price Catalogue - Services'!N$46</f>
        <v>0</v>
      </c>
      <c r="R163" s="38">
        <f>'Price Catalogue - Services'!O$46</f>
        <v>0</v>
      </c>
      <c r="S163" s="17" t="str">
        <f>'Price Catalogue - Services'!P$46</f>
        <v>E3</v>
      </c>
      <c r="T163" s="5">
        <f>'Price Catalogue - Services'!Q$46</f>
        <v>0</v>
      </c>
      <c r="U163" s="17" t="str">
        <f>'Price Catalogue - Services'!R$46</f>
        <v>Management of ECHA email and calendaring environment. Changes charged separately via Effort Band.</v>
      </c>
      <c r="V163" s="17">
        <f>'Price Catalogue - Services'!S$46</f>
        <v>1</v>
      </c>
      <c r="W16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3" s="21">
        <f>PriceModelTable[[#This Row],[Service Fees]]+PriceModelTable[[#This Row],[Effort Bands]]</f>
        <v>0</v>
      </c>
      <c r="Z163" s="2"/>
      <c r="AA163" s="20"/>
    </row>
    <row r="164" spans="1:27" ht="11.25" customHeight="1" x14ac:dyDescent="0.25">
      <c r="A164" s="51" t="str">
        <f>'Volume Driver - NO EDIT'!$M$1</f>
        <v>2021</v>
      </c>
      <c r="B164" s="51">
        <f>'Volume Driver - NO EDIT'!$M$63</f>
        <v>12</v>
      </c>
      <c r="C164" s="51">
        <f>'Volume Driver - NO EDIT'!M$42</f>
        <v>1</v>
      </c>
      <c r="D164" s="17" t="str">
        <f>'Price Catalogue - Services'!A$47</f>
        <v>windows-p</v>
      </c>
      <c r="E164" s="17" t="str">
        <f>'Price Catalogue - Services'!B$47</f>
        <v>6.1.3.2</v>
      </c>
      <c r="F164" s="17">
        <f>'Price Catalogue - Services'!C$47</f>
        <v>0</v>
      </c>
      <c r="G164" s="17" t="str">
        <f>'Price Catalogue - Services'!D$47</f>
        <v>Office automation</v>
      </c>
      <c r="H164" s="17" t="str">
        <f>'Price Catalogue - Services'!E$47</f>
        <v>Windows services</v>
      </c>
      <c r="I164" s="17" t="str">
        <f>'Price Catalogue - Services'!F$47</f>
        <v>Managed service</v>
      </c>
      <c r="J164" s="17" t="str">
        <f>'Price Catalogue - Services'!G$47</f>
        <v>managed datacentre</v>
      </c>
      <c r="K164" s="17" t="str">
        <f>'Price Catalogue - Services'!H$47</f>
        <v>Monthly service fee</v>
      </c>
      <c r="L164" s="17" t="str">
        <f>'Price Catalogue - Services'!I$47</f>
        <v>24/7</v>
      </c>
      <c r="M164" s="17" t="str">
        <f>'Price Catalogue - Services'!J$47</f>
        <v>private</v>
      </c>
      <c r="N164" s="17" t="str">
        <f>'Price Catalogue - Services'!K$47</f>
        <v>N/A</v>
      </c>
      <c r="O164" s="5">
        <f>'Price Catalogue - Services'!L$47</f>
        <v>0</v>
      </c>
      <c r="P164" s="5">
        <f>'Price Catalogue - Services'!M$47</f>
        <v>2880</v>
      </c>
      <c r="Q164" s="5">
        <f>'Price Catalogue - Services'!N$47</f>
        <v>0</v>
      </c>
      <c r="R164" s="38">
        <f>'Price Catalogue - Services'!O$47</f>
        <v>0</v>
      </c>
      <c r="S164" s="17" t="str">
        <f>'Price Catalogue - Services'!P$47</f>
        <v>E5</v>
      </c>
      <c r="T164" s="5">
        <f>'Price Catalogue - Services'!Q$47</f>
        <v>0</v>
      </c>
      <c r="U164" s="17" t="str">
        <f>'Price Catalogue - Services'!R$47</f>
        <v>Management of ECHA Windows services. Changes charged separately via Effort Band.</v>
      </c>
      <c r="V164" s="17">
        <f>'Price Catalogue - Services'!S$47</f>
        <v>1</v>
      </c>
      <c r="W16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4" s="21">
        <f>PriceModelTable[[#This Row],[Service Fees]]+PriceModelTable[[#This Row],[Effort Bands]]</f>
        <v>0</v>
      </c>
      <c r="Z164" s="2"/>
      <c r="AA164" s="20"/>
    </row>
    <row r="165" spans="1:27" ht="11.25" customHeight="1" x14ac:dyDescent="0.25">
      <c r="A165" s="51" t="str">
        <f>'Volume Driver - NO EDIT'!$M$1</f>
        <v>2021</v>
      </c>
      <c r="B165" s="51">
        <f>'Volume Driver - NO EDIT'!$M$63</f>
        <v>12</v>
      </c>
      <c r="C165" s="51">
        <f>'Volume Driver - NO EDIT'!M$43</f>
        <v>0</v>
      </c>
      <c r="D165" s="17" t="str">
        <f>'Price Catalogue - Services'!A$48</f>
        <v>windows-tc</v>
      </c>
      <c r="E165" s="17" t="str">
        <f>'Price Catalogue - Services'!B$48</f>
        <v>6.1.3.2</v>
      </c>
      <c r="F165" s="17">
        <f>'Price Catalogue - Services'!C$48</f>
        <v>0</v>
      </c>
      <c r="G165" s="17" t="str">
        <f>'Price Catalogue - Services'!D$48</f>
        <v>Office automation</v>
      </c>
      <c r="H165" s="17" t="str">
        <f>'Price Catalogue - Services'!E$48</f>
        <v>Windows services</v>
      </c>
      <c r="I165" s="17" t="str">
        <f>'Price Catalogue - Services'!F$48</f>
        <v>Managed service</v>
      </c>
      <c r="J165" s="17" t="str">
        <f>'Price Catalogue - Services'!G$48</f>
        <v>managed datacentre</v>
      </c>
      <c r="K165" s="17" t="str">
        <f>'Price Catalogue - Services'!H$48</f>
        <v>Monthly service fee</v>
      </c>
      <c r="L165" s="17" t="str">
        <f>'Price Catalogue - Services'!I$48</f>
        <v>24/7</v>
      </c>
      <c r="M165" s="17" t="str">
        <f>'Price Catalogue - Services'!J$48</f>
        <v>trusted community</v>
      </c>
      <c r="N165" s="17" t="str">
        <f>'Price Catalogue - Services'!K$48</f>
        <v>N/A</v>
      </c>
      <c r="O165" s="5">
        <f>'Price Catalogue - Services'!L$48</f>
        <v>0</v>
      </c>
      <c r="P165" s="5">
        <f>'Price Catalogue - Services'!M$48</f>
        <v>2880</v>
      </c>
      <c r="Q165" s="5">
        <f>'Price Catalogue - Services'!N$48</f>
        <v>0</v>
      </c>
      <c r="R165" s="38">
        <f>'Price Catalogue - Services'!O$48</f>
        <v>0</v>
      </c>
      <c r="S165" s="17" t="str">
        <f>'Price Catalogue - Services'!P$48</f>
        <v>E5</v>
      </c>
      <c r="T165" s="5">
        <f>'Price Catalogue - Services'!Q$48</f>
        <v>0</v>
      </c>
      <c r="U165" s="17" t="str">
        <f>'Price Catalogue - Services'!R$48</f>
        <v>Management of ECHA Windows services. Changes charged separately via Effort Band.</v>
      </c>
      <c r="V165" s="17">
        <f>'Price Catalogue - Services'!S$48</f>
        <v>1</v>
      </c>
      <c r="W16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5" s="21">
        <f>PriceModelTable[[#This Row],[Service Fees]]+PriceModelTable[[#This Row],[Effort Bands]]</f>
        <v>0</v>
      </c>
      <c r="Z165" s="2"/>
      <c r="AA165" s="20"/>
    </row>
    <row r="166" spans="1:27" ht="11.25" customHeight="1" x14ac:dyDescent="0.25">
      <c r="A166" s="51" t="str">
        <f>'Volume Driver - NO EDIT'!$M$1</f>
        <v>2021</v>
      </c>
      <c r="B166" s="51">
        <f>'Volume Driver - NO EDIT'!$M$63</f>
        <v>12</v>
      </c>
      <c r="C166" s="51">
        <f>'Volume Driver - NO EDIT'!M$44</f>
        <v>143000</v>
      </c>
      <c r="D166" s="17" t="str">
        <f>'Price Catalogue - Services'!A$49</f>
        <v>backup-p</v>
      </c>
      <c r="E166" s="17" t="str">
        <f>'Price Catalogue - Services'!B$49</f>
        <v>6.1.4</v>
      </c>
      <c r="F166" s="17">
        <f>'Price Catalogue - Services'!C$49</f>
        <v>0</v>
      </c>
      <c r="G166" s="17" t="str">
        <f>'Price Catalogue - Services'!D$49</f>
        <v>Backup and restore</v>
      </c>
      <c r="H166" s="17" t="str">
        <f>'Price Catalogue - Services'!E$49</f>
        <v>Backup and restore</v>
      </c>
      <c r="I166" s="17" t="str">
        <f>'Price Catalogue - Services'!F$49</f>
        <v>Retained backup</v>
      </c>
      <c r="J166" s="17" t="str">
        <f>'Price Catalogue - Services'!G$49</f>
        <v>GB</v>
      </c>
      <c r="K166" s="17" t="str">
        <f>'Price Catalogue - Services'!H$49</f>
        <v>Monthly service fee</v>
      </c>
      <c r="L166" s="17" t="str">
        <f>'Price Catalogue - Services'!I$49</f>
        <v>24/7</v>
      </c>
      <c r="M166" s="17" t="str">
        <f>'Price Catalogue - Services'!J$49</f>
        <v>private</v>
      </c>
      <c r="N166" s="17">
        <f>'Price Catalogue - Services'!K$49</f>
        <v>0</v>
      </c>
      <c r="O166" s="5">
        <f>'Price Catalogue - Services'!L$49</f>
        <v>0</v>
      </c>
      <c r="P166" s="5">
        <f>'Price Catalogue - Services'!M$49</f>
        <v>0.12</v>
      </c>
      <c r="Q166" s="5">
        <f>'Price Catalogue - Services'!N$49</f>
        <v>0</v>
      </c>
      <c r="R166" s="38">
        <f>'Price Catalogue - Services'!O$49</f>
        <v>0</v>
      </c>
      <c r="S166" s="17" t="str">
        <f>'Price Catalogue - Services'!P$49</f>
        <v>E1</v>
      </c>
      <c r="T166" s="5">
        <f>'Price Catalogue - Services'!Q$49</f>
        <v>0</v>
      </c>
      <c r="U166" s="17" t="str">
        <f>'Price Catalogue - Services'!R$49</f>
        <v>Backup and restore services for all ECHA IT services, per retained GB. Restore according to Effort Band.</v>
      </c>
      <c r="V166" s="17">
        <f>'Price Catalogue - Services'!S$49</f>
        <v>1</v>
      </c>
      <c r="W16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6" s="21">
        <f>PriceModelTable[[#This Row],[Service Fees]]+PriceModelTable[[#This Row],[Effort Bands]]</f>
        <v>0</v>
      </c>
      <c r="Z166" s="2"/>
      <c r="AA166" s="20"/>
    </row>
    <row r="167" spans="1:27" ht="11.25" customHeight="1" x14ac:dyDescent="0.25">
      <c r="A167" s="51" t="str">
        <f>'Volume Driver - NO EDIT'!$M$1</f>
        <v>2021</v>
      </c>
      <c r="B167" s="51">
        <f>'Volume Driver - NO EDIT'!$M$63</f>
        <v>12</v>
      </c>
      <c r="C167" s="51">
        <f>'Volume Driver - NO EDIT'!M$45</f>
        <v>0</v>
      </c>
      <c r="D167" s="17" t="str">
        <f>'Price Catalogue - Services'!A$50</f>
        <v>backup-tc</v>
      </c>
      <c r="E167" s="17" t="str">
        <f>'Price Catalogue - Services'!B$50</f>
        <v>6.1.4</v>
      </c>
      <c r="F167" s="17">
        <f>'Price Catalogue - Services'!C$50</f>
        <v>0</v>
      </c>
      <c r="G167" s="17" t="str">
        <f>'Price Catalogue - Services'!D$50</f>
        <v>Backup and restore</v>
      </c>
      <c r="H167" s="17" t="str">
        <f>'Price Catalogue - Services'!E$50</f>
        <v>Backup and restore</v>
      </c>
      <c r="I167" s="17" t="str">
        <f>'Price Catalogue - Services'!F$50</f>
        <v>Retained backup</v>
      </c>
      <c r="J167" s="17" t="str">
        <f>'Price Catalogue - Services'!G$50</f>
        <v>GB</v>
      </c>
      <c r="K167" s="17" t="str">
        <f>'Price Catalogue - Services'!H$50</f>
        <v>Monthly service fee</v>
      </c>
      <c r="L167" s="17" t="str">
        <f>'Price Catalogue - Services'!I$50</f>
        <v>24/7</v>
      </c>
      <c r="M167" s="17" t="str">
        <f>'Price Catalogue - Services'!J$50</f>
        <v>trusted community</v>
      </c>
      <c r="N167" s="17" t="str">
        <f>'Price Catalogue - Services'!K$50</f>
        <v>N/A</v>
      </c>
      <c r="O167" s="5">
        <f>'Price Catalogue - Services'!L$50</f>
        <v>0</v>
      </c>
      <c r="P167" s="5">
        <f>'Price Catalogue - Services'!M$50</f>
        <v>0.06</v>
      </c>
      <c r="Q167" s="5">
        <f>'Price Catalogue - Services'!N$50</f>
        <v>0</v>
      </c>
      <c r="R167" s="38">
        <f>'Price Catalogue - Services'!O$50</f>
        <v>0</v>
      </c>
      <c r="S167" s="17" t="str">
        <f>'Price Catalogue - Services'!P$50</f>
        <v>E1</v>
      </c>
      <c r="T167" s="5">
        <f>'Price Catalogue - Services'!Q$50</f>
        <v>0</v>
      </c>
      <c r="U167" s="17" t="str">
        <f>'Price Catalogue - Services'!R$50</f>
        <v>Backup and restore services for all ECHA IT services, per retained GB. Restore according to Effort Band.</v>
      </c>
      <c r="V167" s="17">
        <f>'Price Catalogue - Services'!S$50</f>
        <v>1</v>
      </c>
      <c r="W16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7" s="21">
        <f>PriceModelTable[[#This Row],[Service Fees]]+PriceModelTable[[#This Row],[Effort Bands]]</f>
        <v>0</v>
      </c>
      <c r="Z167" s="2"/>
      <c r="AA167" s="20"/>
    </row>
    <row r="168" spans="1:27" ht="11.25" customHeight="1" x14ac:dyDescent="0.25">
      <c r="A168" s="51" t="str">
        <f>'Volume Driver - NO EDIT'!$M$1</f>
        <v>2021</v>
      </c>
      <c r="B168" s="51">
        <f>'Volume Driver - NO EDIT'!$M$63</f>
        <v>12</v>
      </c>
      <c r="C168" s="51">
        <f>'Volume Driver - NO EDIT'!M$46</f>
        <v>1</v>
      </c>
      <c r="D168" s="17" t="str">
        <f>'Price Catalogue - Services'!A$51</f>
        <v>off-backup</v>
      </c>
      <c r="E168" s="17" t="str">
        <f>'Price Catalogue - Services'!B$51</f>
        <v>6.1.4.2</v>
      </c>
      <c r="F168" s="17">
        <f>'Price Catalogue - Services'!C$51</f>
        <v>0</v>
      </c>
      <c r="G168" s="17" t="str">
        <f>'Price Catalogue - Services'!D$51</f>
        <v>Backup and restore</v>
      </c>
      <c r="H168" s="17" t="str">
        <f>'Price Catalogue - Services'!E$51</f>
        <v>Offline backups</v>
      </c>
      <c r="I168" s="17" t="str">
        <f>'Price Catalogue - Services'!F$51</f>
        <v>Retained backup</v>
      </c>
      <c r="J168" s="17" t="str">
        <f>'Price Catalogue - Services'!G$51</f>
        <v>GB</v>
      </c>
      <c r="K168" s="17" t="str">
        <f>'Price Catalogue - Services'!H$51</f>
        <v>Monthly service fee</v>
      </c>
      <c r="L168" s="17" t="str">
        <f>'Price Catalogue - Services'!I$51</f>
        <v>9/5</v>
      </c>
      <c r="M168" s="17" t="str">
        <f>'Price Catalogue - Services'!J$51</f>
        <v>any</v>
      </c>
      <c r="N168" s="17">
        <f>'Price Catalogue - Services'!K$51</f>
        <v>0</v>
      </c>
      <c r="O168" s="5">
        <f>'Price Catalogue - Services'!L$51</f>
        <v>0</v>
      </c>
      <c r="P168" s="5">
        <f>'Price Catalogue - Services'!M$51</f>
        <v>1863</v>
      </c>
      <c r="Q168" s="5">
        <f>'Price Catalogue - Services'!N$51</f>
        <v>0</v>
      </c>
      <c r="R168" s="38">
        <f>'Price Catalogue - Services'!O$51</f>
        <v>0</v>
      </c>
      <c r="S168" s="17" t="str">
        <f>'Price Catalogue - Services'!P$51</f>
        <v>N/A</v>
      </c>
      <c r="T168" s="5" t="str">
        <f>'Price Catalogue - Services'!Q$51</f>
        <v>N/A</v>
      </c>
      <c r="U168" s="17" t="str">
        <f>'Price Catalogue - Services'!R$51</f>
        <v>Offline backups for selected backups, per retained GB.</v>
      </c>
      <c r="V168" s="17">
        <f>'Price Catalogue - Services'!S$51</f>
        <v>1</v>
      </c>
      <c r="W16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8" s="21">
        <f>PriceModelTable[[#This Row],[Service Fees]]+PriceModelTable[[#This Row],[Effort Bands]]</f>
        <v>0</v>
      </c>
      <c r="Z168" s="2"/>
      <c r="AA168" s="20"/>
    </row>
    <row r="169" spans="1:27" ht="11.25" customHeight="1" x14ac:dyDescent="0.25">
      <c r="A169" s="51" t="str">
        <f>'Volume Driver - NO EDIT'!$M$1</f>
        <v>2021</v>
      </c>
      <c r="B169" s="51">
        <f>'Volume Driver - NO EDIT'!$M$63</f>
        <v>12</v>
      </c>
      <c r="C169" s="51">
        <f>'Volume Driver - NO EDIT'!M$48</f>
        <v>2</v>
      </c>
      <c r="D169" s="17" t="str">
        <f>'Price Catalogue - Services'!A$53</f>
        <v>pm-off</v>
      </c>
      <c r="E169" s="17" t="str">
        <f>'Price Catalogue - Services'!B$53</f>
        <v>6.4.1</v>
      </c>
      <c r="F169" s="17">
        <f>'Price Catalogue - Services'!C$53</f>
        <v>0</v>
      </c>
      <c r="G169" s="17" t="str">
        <f>'Price Catalogue - Services'!D$53</f>
        <v>Consultancy</v>
      </c>
      <c r="H169" s="17" t="str">
        <f>'Price Catalogue - Services'!E$53</f>
        <v>Project Manager</v>
      </c>
      <c r="I169" s="17" t="str">
        <f>'Price Catalogue - Services'!F$53</f>
        <v>Offsite according to FWC discount.</v>
      </c>
      <c r="J169" s="17" t="str">
        <f>'Price Catalogue - Services'!G$53</f>
        <v>days</v>
      </c>
      <c r="K169" s="17" t="str">
        <f>'Price Catalogue - Services'!H$53</f>
        <v>T&amp;M</v>
      </c>
      <c r="L169" s="17" t="str">
        <f>'Price Catalogue - Services'!I$53</f>
        <v>N/A</v>
      </c>
      <c r="M169" s="17" t="str">
        <f>'Price Catalogue - Services'!J$53</f>
        <v>N/A</v>
      </c>
      <c r="N169" s="17" t="str">
        <f>'Price Catalogue - Services'!K$53</f>
        <v>N/A</v>
      </c>
      <c r="O169" s="5">
        <f>'Price Catalogue - Services'!L$53</f>
        <v>0</v>
      </c>
      <c r="P169" s="5" t="str">
        <f>'Price Catalogue - Services'!M$53</f>
        <v>N/A</v>
      </c>
      <c r="Q169" s="5">
        <f>'Price Catalogue - Services'!N$53</f>
        <v>0</v>
      </c>
      <c r="R169" s="38">
        <f>'Price Catalogue - Services'!O$53</f>
        <v>0</v>
      </c>
      <c r="S169" s="17" t="str">
        <f>'Price Catalogue - Services'!P$53</f>
        <v>N/A</v>
      </c>
      <c r="T169" s="5" t="str">
        <f>'Price Catalogue - Services'!Q$53</f>
        <v>N/A</v>
      </c>
      <c r="U169" s="17" t="str">
        <f>'Price Catalogue - Services'!R$53</f>
        <v>Offsite Project Manager.</v>
      </c>
      <c r="V169" s="17">
        <f>'Price Catalogue - Services'!S$53</f>
        <v>1</v>
      </c>
      <c r="W16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6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69" s="21">
        <f>PriceModelTable[[#This Row],[Service Fees]]+PriceModelTable[[#This Row],[Effort Bands]]</f>
        <v>0</v>
      </c>
      <c r="Z169" s="2"/>
      <c r="AA169" s="20"/>
    </row>
    <row r="170" spans="1:27" ht="11.25" customHeight="1" x14ac:dyDescent="0.25">
      <c r="A170" s="51" t="str">
        <f>'Volume Driver - NO EDIT'!$M$1</f>
        <v>2021</v>
      </c>
      <c r="B170" s="51">
        <f>'Volume Driver - NO EDIT'!$M$63</f>
        <v>12</v>
      </c>
      <c r="C170" s="51">
        <f>'Volume Driver - NO EDIT'!M$47</f>
        <v>1</v>
      </c>
      <c r="D170" s="17" t="str">
        <f>'Price Catalogue - Services'!A$52</f>
        <v>pm-on</v>
      </c>
      <c r="E170" s="17" t="str">
        <f>'Price Catalogue - Services'!B$52</f>
        <v>6.4.1</v>
      </c>
      <c r="F170" s="17">
        <f>'Price Catalogue - Services'!C$52</f>
        <v>0</v>
      </c>
      <c r="G170" s="17" t="str">
        <f>'Price Catalogue - Services'!D$52</f>
        <v>Consultancy</v>
      </c>
      <c r="H170" s="17" t="str">
        <f>'Price Catalogue - Services'!E$52</f>
        <v>Project Manager</v>
      </c>
      <c r="I170" s="17" t="str">
        <f>'Price Catalogue - Services'!F$52</f>
        <v>Onsite according to FWC discount.</v>
      </c>
      <c r="J170" s="17" t="str">
        <f>'Price Catalogue - Services'!G$52</f>
        <v>days</v>
      </c>
      <c r="K170" s="17" t="str">
        <f>'Price Catalogue - Services'!H$52</f>
        <v>T&amp;M</v>
      </c>
      <c r="L170" s="17" t="str">
        <f>'Price Catalogue - Services'!I$52</f>
        <v>N/A</v>
      </c>
      <c r="M170" s="17" t="str">
        <f>'Price Catalogue - Services'!J$52</f>
        <v>N/A</v>
      </c>
      <c r="N170" s="17" t="str">
        <f>'Price Catalogue - Services'!K$52</f>
        <v>N/A</v>
      </c>
      <c r="O170" s="5">
        <f>'Price Catalogue - Services'!L$52</f>
        <v>0</v>
      </c>
      <c r="P170" s="5" t="str">
        <f>'Price Catalogue - Services'!M$52</f>
        <v>N/A</v>
      </c>
      <c r="Q170" s="5">
        <f>'Price Catalogue - Services'!N$52</f>
        <v>0</v>
      </c>
      <c r="R170" s="38">
        <f>'Price Catalogue - Services'!O$52</f>
        <v>0</v>
      </c>
      <c r="S170" s="17" t="str">
        <f>'Price Catalogue - Services'!P$52</f>
        <v>N/A</v>
      </c>
      <c r="T170" s="5" t="str">
        <f>'Price Catalogue - Services'!Q$52</f>
        <v>N/A</v>
      </c>
      <c r="U170" s="17" t="str">
        <f>'Price Catalogue - Services'!R$52</f>
        <v>Onsite Project Manager.</v>
      </c>
      <c r="V170" s="17">
        <f>'Price Catalogue - Services'!S$52</f>
        <v>1</v>
      </c>
      <c r="W17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0" s="21">
        <f>PriceModelTable[[#This Row],[Service Fees]]+PriceModelTable[[#This Row],[Effort Bands]]</f>
        <v>0</v>
      </c>
      <c r="Z170" s="2"/>
      <c r="AA170" s="20"/>
    </row>
    <row r="171" spans="1:27" ht="11.25" customHeight="1" x14ac:dyDescent="0.25">
      <c r="A171" s="51" t="str">
        <f>'Volume Driver - NO EDIT'!$M$1</f>
        <v>2021</v>
      </c>
      <c r="B171" s="51">
        <f>'Volume Driver - NO EDIT'!$M$63</f>
        <v>12</v>
      </c>
      <c r="C171" s="51">
        <f>'Volume Driver - NO EDIT'!M$50</f>
        <v>2</v>
      </c>
      <c r="D171" s="17" t="str">
        <f>'Price Catalogue - Services'!A$55</f>
        <v>consultant-off</v>
      </c>
      <c r="E171" s="17" t="str">
        <f>'Price Catalogue - Services'!B$55</f>
        <v>6.4.2</v>
      </c>
      <c r="F171" s="17">
        <f>'Price Catalogue - Services'!C$55</f>
        <v>0</v>
      </c>
      <c r="G171" s="17" t="str">
        <f>'Price Catalogue - Services'!D$55</f>
        <v>Consultancy</v>
      </c>
      <c r="H171" s="17" t="str">
        <f>'Price Catalogue - Services'!E$55</f>
        <v>Consultant/Senior Consultant</v>
      </c>
      <c r="I171" s="17" t="str">
        <f>'Price Catalogue - Services'!F$55</f>
        <v>Offsite according to FWC discount.</v>
      </c>
      <c r="J171" s="17" t="str">
        <f>'Price Catalogue - Services'!G$55</f>
        <v>days</v>
      </c>
      <c r="K171" s="17" t="str">
        <f>'Price Catalogue - Services'!H$55</f>
        <v>T&amp;M</v>
      </c>
      <c r="L171" s="17" t="str">
        <f>'Price Catalogue - Services'!I$55</f>
        <v>N/A</v>
      </c>
      <c r="M171" s="17" t="str">
        <f>'Price Catalogue - Services'!J$55</f>
        <v>N/A</v>
      </c>
      <c r="N171" s="17" t="str">
        <f>'Price Catalogue - Services'!K$55</f>
        <v>N/A</v>
      </c>
      <c r="O171" s="5">
        <f>'Price Catalogue - Services'!L$55</f>
        <v>0</v>
      </c>
      <c r="P171" s="5" t="str">
        <f>'Price Catalogue - Services'!M$55</f>
        <v>N/A</v>
      </c>
      <c r="Q171" s="5">
        <f>'Price Catalogue - Services'!N$55</f>
        <v>0</v>
      </c>
      <c r="R171" s="38">
        <f>'Price Catalogue - Services'!O$55</f>
        <v>0</v>
      </c>
      <c r="S171" s="17" t="str">
        <f>'Price Catalogue - Services'!P$55</f>
        <v>N/A</v>
      </c>
      <c r="T171" s="5" t="str">
        <f>'Price Catalogue - Services'!Q$55</f>
        <v>N/A</v>
      </c>
      <c r="U171" s="17" t="str">
        <f>'Price Catalogue - Services'!R$55</f>
        <v>Offsite Consultant/Senior Consultant.</v>
      </c>
      <c r="V171" s="17">
        <f>'Price Catalogue - Services'!S$55</f>
        <v>1</v>
      </c>
      <c r="W17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1" s="21">
        <f>PriceModelTable[[#This Row],[Service Fees]]+PriceModelTable[[#This Row],[Effort Bands]]</f>
        <v>0</v>
      </c>
      <c r="Z171" s="2"/>
      <c r="AA171" s="20"/>
    </row>
    <row r="172" spans="1:27" ht="11.25" customHeight="1" x14ac:dyDescent="0.25">
      <c r="A172" s="51" t="str">
        <f>'Volume Driver - NO EDIT'!$M$1</f>
        <v>2021</v>
      </c>
      <c r="B172" s="51">
        <f>'Volume Driver - NO EDIT'!$M$63</f>
        <v>12</v>
      </c>
      <c r="C172" s="51">
        <f>'Volume Driver - NO EDIT'!M$49</f>
        <v>1</v>
      </c>
      <c r="D172" s="17" t="str">
        <f>'Price Catalogue - Services'!A$54</f>
        <v>consultant-on</v>
      </c>
      <c r="E172" s="17" t="str">
        <f>'Price Catalogue - Services'!B$54</f>
        <v>6.4.2</v>
      </c>
      <c r="F172" s="17">
        <f>'Price Catalogue - Services'!C$54</f>
        <v>0</v>
      </c>
      <c r="G172" s="17" t="str">
        <f>'Price Catalogue - Services'!D$54</f>
        <v>Consultancy</v>
      </c>
      <c r="H172" s="17" t="str">
        <f>'Price Catalogue - Services'!E$54</f>
        <v>Consultant/Senior Consultant</v>
      </c>
      <c r="I172" s="17" t="str">
        <f>'Price Catalogue - Services'!F$54</f>
        <v>Onsite according to FWC discount.</v>
      </c>
      <c r="J172" s="17" t="str">
        <f>'Price Catalogue - Services'!G$54</f>
        <v>days</v>
      </c>
      <c r="K172" s="17" t="str">
        <f>'Price Catalogue - Services'!H$54</f>
        <v>T&amp;M</v>
      </c>
      <c r="L172" s="17" t="str">
        <f>'Price Catalogue - Services'!I$54</f>
        <v>N/A</v>
      </c>
      <c r="M172" s="17" t="str">
        <f>'Price Catalogue - Services'!J$54</f>
        <v>N/A</v>
      </c>
      <c r="N172" s="17" t="str">
        <f>'Price Catalogue - Services'!K$54</f>
        <v>N/A</v>
      </c>
      <c r="O172" s="5">
        <f>'Price Catalogue - Services'!L$54</f>
        <v>0</v>
      </c>
      <c r="P172" s="5" t="str">
        <f>'Price Catalogue - Services'!M$54</f>
        <v>N/A</v>
      </c>
      <c r="Q172" s="5">
        <f>'Price Catalogue - Services'!N$54</f>
        <v>0</v>
      </c>
      <c r="R172" s="38">
        <f>'Price Catalogue - Services'!O$54</f>
        <v>0</v>
      </c>
      <c r="S172" s="17" t="str">
        <f>'Price Catalogue - Services'!P$54</f>
        <v>N/A</v>
      </c>
      <c r="T172" s="5" t="str">
        <f>'Price Catalogue - Services'!Q$54</f>
        <v>N/A</v>
      </c>
      <c r="U172" s="17" t="str">
        <f>'Price Catalogue - Services'!R$54</f>
        <v>Onsite Consultant/Senior Consultant.</v>
      </c>
      <c r="V172" s="17">
        <f>'Price Catalogue - Services'!S$54</f>
        <v>1</v>
      </c>
      <c r="W17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2" s="21">
        <f>PriceModelTable[[#This Row],[Service Fees]]+PriceModelTable[[#This Row],[Effort Bands]]</f>
        <v>0</v>
      </c>
      <c r="Z172" s="2"/>
      <c r="AA172" s="20"/>
    </row>
    <row r="173" spans="1:27" ht="11.25" customHeight="1" x14ac:dyDescent="0.25">
      <c r="A173" s="51" t="str">
        <f>'Volume Driver - NO EDIT'!$M$1</f>
        <v>2021</v>
      </c>
      <c r="B173" s="51">
        <f>'Volume Driver - NO EDIT'!$M$63</f>
        <v>12</v>
      </c>
      <c r="C173" s="51">
        <f>'Volume Driver - NO EDIT'!M$52</f>
        <v>4</v>
      </c>
      <c r="D173" s="17" t="str">
        <f>'Price Catalogue - Services'!A$57</f>
        <v>consultant-jr-off</v>
      </c>
      <c r="E173" s="17" t="str">
        <f>'Price Catalogue - Services'!B$57</f>
        <v>6.4.3</v>
      </c>
      <c r="F173" s="17">
        <f>'Price Catalogue - Services'!C$57</f>
        <v>0</v>
      </c>
      <c r="G173" s="17" t="str">
        <f>'Price Catalogue - Services'!D$57</f>
        <v>Consultancy</v>
      </c>
      <c r="H173" s="17" t="str">
        <f>'Price Catalogue - Services'!E$57</f>
        <v>Junior Consultant</v>
      </c>
      <c r="I173" s="17" t="str">
        <f>'Price Catalogue - Services'!F$57</f>
        <v>Offsite according to FWC discount.</v>
      </c>
      <c r="J173" s="17" t="str">
        <f>'Price Catalogue - Services'!G$57</f>
        <v>days</v>
      </c>
      <c r="K173" s="17" t="str">
        <f>'Price Catalogue - Services'!H$57</f>
        <v>T&amp;M</v>
      </c>
      <c r="L173" s="17" t="str">
        <f>'Price Catalogue - Services'!I$57</f>
        <v>N/A</v>
      </c>
      <c r="M173" s="17" t="str">
        <f>'Price Catalogue - Services'!J$57</f>
        <v>N/A</v>
      </c>
      <c r="N173" s="17" t="str">
        <f>'Price Catalogue - Services'!K$57</f>
        <v>N/A</v>
      </c>
      <c r="O173" s="5">
        <f>'Price Catalogue - Services'!L$57</f>
        <v>0</v>
      </c>
      <c r="P173" s="5" t="str">
        <f>'Price Catalogue - Services'!M$57</f>
        <v>N/A</v>
      </c>
      <c r="Q173" s="5">
        <f>'Price Catalogue - Services'!N$57</f>
        <v>0</v>
      </c>
      <c r="R173" s="38">
        <f>'Price Catalogue - Services'!O$57</f>
        <v>0</v>
      </c>
      <c r="S173" s="17" t="str">
        <f>'Price Catalogue - Services'!P$57</f>
        <v>N/A</v>
      </c>
      <c r="T173" s="5" t="str">
        <f>'Price Catalogue - Services'!Q$57</f>
        <v>N/A</v>
      </c>
      <c r="U173" s="17" t="str">
        <f>'Price Catalogue - Services'!R$57</f>
        <v>Offsite Junior Consultant.</v>
      </c>
      <c r="V173" s="17">
        <f>'Price Catalogue - Services'!S$57</f>
        <v>1</v>
      </c>
      <c r="W17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3" s="21">
        <f>PriceModelTable[[#This Row],[Service Fees]]+PriceModelTable[[#This Row],[Effort Bands]]</f>
        <v>0</v>
      </c>
      <c r="Z173" s="2"/>
      <c r="AA173" s="20"/>
    </row>
    <row r="174" spans="1:27" ht="11.25" customHeight="1" x14ac:dyDescent="0.25">
      <c r="A174" s="51" t="str">
        <f>'Volume Driver - NO EDIT'!$M$1</f>
        <v>2021</v>
      </c>
      <c r="B174" s="51">
        <f>'Volume Driver - NO EDIT'!$M$63</f>
        <v>12</v>
      </c>
      <c r="C174" s="51">
        <f>'Volume Driver - NO EDIT'!M$51</f>
        <v>2</v>
      </c>
      <c r="D174" s="17" t="str">
        <f>'Price Catalogue - Services'!A$56</f>
        <v>consultant-jr-on</v>
      </c>
      <c r="E174" s="17" t="str">
        <f>'Price Catalogue - Services'!B$56</f>
        <v>6.4.3</v>
      </c>
      <c r="F174" s="17">
        <f>'Price Catalogue - Services'!C$56</f>
        <v>0</v>
      </c>
      <c r="G174" s="17" t="str">
        <f>'Price Catalogue - Services'!D$56</f>
        <v>Consultancy</v>
      </c>
      <c r="H174" s="17" t="str">
        <f>'Price Catalogue - Services'!E$56</f>
        <v>Junior Consultant</v>
      </c>
      <c r="I174" s="17" t="str">
        <f>'Price Catalogue - Services'!F$56</f>
        <v>Onsite according to FWC discount.</v>
      </c>
      <c r="J174" s="17" t="str">
        <f>'Price Catalogue - Services'!G$56</f>
        <v>days</v>
      </c>
      <c r="K174" s="17" t="str">
        <f>'Price Catalogue - Services'!H$56</f>
        <v>T&amp;M</v>
      </c>
      <c r="L174" s="17" t="str">
        <f>'Price Catalogue - Services'!I$56</f>
        <v>N/A</v>
      </c>
      <c r="M174" s="17" t="str">
        <f>'Price Catalogue - Services'!J$56</f>
        <v>N/A</v>
      </c>
      <c r="N174" s="17" t="str">
        <f>'Price Catalogue - Services'!K$56</f>
        <v>N/A</v>
      </c>
      <c r="O174" s="5">
        <f>'Price Catalogue - Services'!L$56</f>
        <v>0</v>
      </c>
      <c r="P174" s="5" t="str">
        <f>'Price Catalogue - Services'!M$56</f>
        <v>N/A</v>
      </c>
      <c r="Q174" s="5">
        <f>'Price Catalogue - Services'!N$56</f>
        <v>0</v>
      </c>
      <c r="R174" s="38">
        <f>'Price Catalogue - Services'!O$56</f>
        <v>0</v>
      </c>
      <c r="S174" s="17" t="str">
        <f>'Price Catalogue - Services'!P$56</f>
        <v>N/A</v>
      </c>
      <c r="T174" s="5" t="str">
        <f>'Price Catalogue - Services'!Q$56</f>
        <v>N/A</v>
      </c>
      <c r="U174" s="17" t="str">
        <f>'Price Catalogue - Services'!R$56</f>
        <v>Onsite Junior Consultant.</v>
      </c>
      <c r="V174" s="17">
        <f>'Price Catalogue - Services'!S$56</f>
        <v>1</v>
      </c>
      <c r="W17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4" s="21">
        <f>PriceModelTable[[#This Row],[Service Fees]]+PriceModelTable[[#This Row],[Effort Bands]]</f>
        <v>0</v>
      </c>
      <c r="Z174" s="2"/>
      <c r="AA174" s="20"/>
    </row>
    <row r="175" spans="1:27" ht="11.25" customHeight="1" x14ac:dyDescent="0.25">
      <c r="A175" s="51" t="str">
        <f>'Volume Driver - NO EDIT'!$M$1</f>
        <v>2021</v>
      </c>
      <c r="B175" s="51">
        <f>'Volume Driver - NO EDIT'!$M$63</f>
        <v>12</v>
      </c>
      <c r="C175" s="51">
        <f>'Volume Driver - NO EDIT'!M$54</f>
        <v>4</v>
      </c>
      <c r="D175" s="17" t="str">
        <f>'Price Catalogue - Services'!A$59</f>
        <v>engineer-off</v>
      </c>
      <c r="E175" s="17" t="str">
        <f>'Price Catalogue - Services'!B$59</f>
        <v>6.4.4</v>
      </c>
      <c r="F175" s="17">
        <f>'Price Catalogue - Services'!C$59</f>
        <v>0</v>
      </c>
      <c r="G175" s="17" t="str">
        <f>'Price Catalogue - Services'!D$59</f>
        <v>Consultancy</v>
      </c>
      <c r="H175" s="17" t="str">
        <f>'Price Catalogue - Services'!E$59</f>
        <v>Senior Engineer/Architect</v>
      </c>
      <c r="I175" s="17" t="str">
        <f>'Price Catalogue - Services'!F$59</f>
        <v>Offsite according to FWC discount.</v>
      </c>
      <c r="J175" s="17" t="str">
        <f>'Price Catalogue - Services'!G$59</f>
        <v>days</v>
      </c>
      <c r="K175" s="17" t="str">
        <f>'Price Catalogue - Services'!H$59</f>
        <v>T&amp;M</v>
      </c>
      <c r="L175" s="17" t="str">
        <f>'Price Catalogue - Services'!I$59</f>
        <v>N/A</v>
      </c>
      <c r="M175" s="17" t="str">
        <f>'Price Catalogue - Services'!J$59</f>
        <v>N/A</v>
      </c>
      <c r="N175" s="17" t="str">
        <f>'Price Catalogue - Services'!K$59</f>
        <v>N/A</v>
      </c>
      <c r="O175" s="5">
        <f>'Price Catalogue - Services'!L$59</f>
        <v>0</v>
      </c>
      <c r="P175" s="5" t="str">
        <f>'Price Catalogue - Services'!M$59</f>
        <v>N/A</v>
      </c>
      <c r="Q175" s="5">
        <f>'Price Catalogue - Services'!N$59</f>
        <v>0</v>
      </c>
      <c r="R175" s="38">
        <f>'Price Catalogue - Services'!O$59</f>
        <v>0</v>
      </c>
      <c r="S175" s="17" t="str">
        <f>'Price Catalogue - Services'!P$59</f>
        <v>N/A</v>
      </c>
      <c r="T175" s="5" t="str">
        <f>'Price Catalogue - Services'!Q$59</f>
        <v>N/A</v>
      </c>
      <c r="U175" s="17" t="str">
        <f>'Price Catalogue - Services'!R$59</f>
        <v>Offsite Senior Engineer/Architect.</v>
      </c>
      <c r="V175" s="17">
        <f>'Price Catalogue - Services'!S$59</f>
        <v>1</v>
      </c>
      <c r="W17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5" s="21">
        <f>PriceModelTable[[#This Row],[Service Fees]]+PriceModelTable[[#This Row],[Effort Bands]]</f>
        <v>0</v>
      </c>
      <c r="Z175" s="2"/>
      <c r="AA175" s="20"/>
    </row>
    <row r="176" spans="1:27" ht="11.25" customHeight="1" x14ac:dyDescent="0.25">
      <c r="A176" s="51" t="str">
        <f>'Volume Driver - NO EDIT'!$M$1</f>
        <v>2021</v>
      </c>
      <c r="B176" s="51">
        <f>'Volume Driver - NO EDIT'!$M$63</f>
        <v>12</v>
      </c>
      <c r="C176" s="51">
        <f>'Volume Driver - NO EDIT'!M$53</f>
        <v>2</v>
      </c>
      <c r="D176" s="17" t="str">
        <f>'Price Catalogue - Services'!A$58</f>
        <v>engineer-on</v>
      </c>
      <c r="E176" s="17" t="str">
        <f>'Price Catalogue - Services'!B$58</f>
        <v>6.4.4</v>
      </c>
      <c r="F176" s="17">
        <f>'Price Catalogue - Services'!C$58</f>
        <v>0</v>
      </c>
      <c r="G176" s="17" t="str">
        <f>'Price Catalogue - Services'!D$58</f>
        <v>Consultancy</v>
      </c>
      <c r="H176" s="17" t="str">
        <f>'Price Catalogue - Services'!E$58</f>
        <v>Senior Engineer/Architect</v>
      </c>
      <c r="I176" s="17" t="str">
        <f>'Price Catalogue - Services'!F$58</f>
        <v>Onsite according to FWC discount.</v>
      </c>
      <c r="J176" s="17" t="str">
        <f>'Price Catalogue - Services'!G$58</f>
        <v>days</v>
      </c>
      <c r="K176" s="17" t="str">
        <f>'Price Catalogue - Services'!H$58</f>
        <v>T&amp;M</v>
      </c>
      <c r="L176" s="17" t="str">
        <f>'Price Catalogue - Services'!I$58</f>
        <v>N/A</v>
      </c>
      <c r="M176" s="17" t="str">
        <f>'Price Catalogue - Services'!J$58</f>
        <v>N/A</v>
      </c>
      <c r="N176" s="17" t="str">
        <f>'Price Catalogue - Services'!K$58</f>
        <v>N/A</v>
      </c>
      <c r="O176" s="5">
        <f>'Price Catalogue - Services'!L$58</f>
        <v>0</v>
      </c>
      <c r="P176" s="5" t="str">
        <f>'Price Catalogue - Services'!M$58</f>
        <v>N/A</v>
      </c>
      <c r="Q176" s="5">
        <f>'Price Catalogue - Services'!N$58</f>
        <v>0</v>
      </c>
      <c r="R176" s="38">
        <f>'Price Catalogue - Services'!O$58</f>
        <v>0</v>
      </c>
      <c r="S176" s="17" t="str">
        <f>'Price Catalogue - Services'!P$58</f>
        <v>N/A</v>
      </c>
      <c r="T176" s="5" t="str">
        <f>'Price Catalogue - Services'!Q$58</f>
        <v>N/A</v>
      </c>
      <c r="U176" s="17" t="str">
        <f>'Price Catalogue - Services'!R$58</f>
        <v>Onsite Senior Engineer/Architect.</v>
      </c>
      <c r="V176" s="17">
        <f>'Price Catalogue - Services'!S$58</f>
        <v>1</v>
      </c>
      <c r="W17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6" s="21">
        <f>PriceModelTable[[#This Row],[Service Fees]]+PriceModelTable[[#This Row],[Effort Bands]]</f>
        <v>0</v>
      </c>
      <c r="Z176" s="2"/>
      <c r="AA176" s="20"/>
    </row>
    <row r="177" spans="1:27" ht="11.25" customHeight="1" x14ac:dyDescent="0.25">
      <c r="A177" s="51" t="str">
        <f>'Volume Driver - NO EDIT'!$M$1</f>
        <v>2021</v>
      </c>
      <c r="B177" s="51">
        <f>'Volume Driver - NO EDIT'!$M$63</f>
        <v>12</v>
      </c>
      <c r="C177" s="51">
        <f>'Volume Driver - NO EDIT'!M$56</f>
        <v>4</v>
      </c>
      <c r="D177" s="17" t="str">
        <f>'Price Catalogue - Services'!A$61</f>
        <v>engineer-jr-off</v>
      </c>
      <c r="E177" s="17" t="str">
        <f>'Price Catalogue - Services'!B$61</f>
        <v>6.4.5</v>
      </c>
      <c r="F177" s="17">
        <f>'Price Catalogue - Services'!C$61</f>
        <v>0</v>
      </c>
      <c r="G177" s="17" t="str">
        <f>'Price Catalogue - Services'!D$61</f>
        <v>Consultancy</v>
      </c>
      <c r="H177" s="17" t="str">
        <f>'Price Catalogue - Services'!E$61</f>
        <v>Junior Engineer/Administrator</v>
      </c>
      <c r="I177" s="17" t="str">
        <f>'Price Catalogue - Services'!F$61</f>
        <v>Offsite according to FWC discount.</v>
      </c>
      <c r="J177" s="17" t="str">
        <f>'Price Catalogue - Services'!G$61</f>
        <v>days</v>
      </c>
      <c r="K177" s="17" t="str">
        <f>'Price Catalogue - Services'!H$61</f>
        <v>T&amp;M</v>
      </c>
      <c r="L177" s="17" t="str">
        <f>'Price Catalogue - Services'!I$61</f>
        <v>N/A</v>
      </c>
      <c r="M177" s="17" t="str">
        <f>'Price Catalogue - Services'!J$61</f>
        <v>N/A</v>
      </c>
      <c r="N177" s="17" t="str">
        <f>'Price Catalogue - Services'!K$61</f>
        <v>N/A</v>
      </c>
      <c r="O177" s="5">
        <f>'Price Catalogue - Services'!L$61</f>
        <v>0</v>
      </c>
      <c r="P177" s="5" t="str">
        <f>'Price Catalogue - Services'!M$61</f>
        <v>N/A</v>
      </c>
      <c r="Q177" s="5">
        <f>'Price Catalogue - Services'!N$61</f>
        <v>0</v>
      </c>
      <c r="R177" s="38">
        <f>'Price Catalogue - Services'!O$61</f>
        <v>0</v>
      </c>
      <c r="S177" s="17" t="str">
        <f>'Price Catalogue - Services'!P$61</f>
        <v>N/A</v>
      </c>
      <c r="T177" s="5" t="str">
        <f>'Price Catalogue - Services'!Q$61</f>
        <v>N/A</v>
      </c>
      <c r="U177" s="17" t="str">
        <f>'Price Catalogue - Services'!R$61</f>
        <v>Offsite Junior Engineer/Administrator.</v>
      </c>
      <c r="V177" s="17">
        <f>'Price Catalogue - Services'!S$61</f>
        <v>1</v>
      </c>
      <c r="W17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7" s="21">
        <f>PriceModelTable[[#This Row],[Service Fees]]+PriceModelTable[[#This Row],[Effort Bands]]</f>
        <v>0</v>
      </c>
      <c r="Z177" s="2"/>
      <c r="AA177" s="20"/>
    </row>
    <row r="178" spans="1:27" ht="11.25" customHeight="1" x14ac:dyDescent="0.25">
      <c r="A178" s="51" t="str">
        <f>'Volume Driver - NO EDIT'!$M$1</f>
        <v>2021</v>
      </c>
      <c r="B178" s="51">
        <f>'Volume Driver - NO EDIT'!$M$63</f>
        <v>12</v>
      </c>
      <c r="C178" s="51">
        <f>'Volume Driver - NO EDIT'!M$55</f>
        <v>2</v>
      </c>
      <c r="D178" s="17" t="str">
        <f>'Price Catalogue - Services'!A$60</f>
        <v>engineer-jr-on</v>
      </c>
      <c r="E178" s="17" t="str">
        <f>'Price Catalogue - Services'!B$60</f>
        <v>6.4.5</v>
      </c>
      <c r="F178" s="17">
        <f>'Price Catalogue - Services'!C$60</f>
        <v>0</v>
      </c>
      <c r="G178" s="17" t="str">
        <f>'Price Catalogue - Services'!D$60</f>
        <v>Consultancy</v>
      </c>
      <c r="H178" s="17" t="str">
        <f>'Price Catalogue - Services'!E$60</f>
        <v>Junior Engineer/Administrator</v>
      </c>
      <c r="I178" s="17" t="str">
        <f>'Price Catalogue - Services'!F$60</f>
        <v>Onsite according to FWC discount.</v>
      </c>
      <c r="J178" s="17" t="str">
        <f>'Price Catalogue - Services'!G$60</f>
        <v>days</v>
      </c>
      <c r="K178" s="17" t="str">
        <f>'Price Catalogue - Services'!H$60</f>
        <v>T&amp;M</v>
      </c>
      <c r="L178" s="17" t="str">
        <f>'Price Catalogue - Services'!I$60</f>
        <v>N/A</v>
      </c>
      <c r="M178" s="17" t="str">
        <f>'Price Catalogue - Services'!J$60</f>
        <v>N/A</v>
      </c>
      <c r="N178" s="17" t="str">
        <f>'Price Catalogue - Services'!K$60</f>
        <v>N/A</v>
      </c>
      <c r="O178" s="5">
        <f>'Price Catalogue - Services'!L$60</f>
        <v>0</v>
      </c>
      <c r="P178" s="5" t="str">
        <f>'Price Catalogue - Services'!M$60</f>
        <v>N/A</v>
      </c>
      <c r="Q178" s="5">
        <f>'Price Catalogue - Services'!N$60</f>
        <v>0</v>
      </c>
      <c r="R178" s="38">
        <f>'Price Catalogue - Services'!O$60</f>
        <v>0</v>
      </c>
      <c r="S178" s="17" t="str">
        <f>'Price Catalogue - Services'!P$60</f>
        <v>N/A</v>
      </c>
      <c r="T178" s="5" t="str">
        <f>'Price Catalogue - Services'!Q$60</f>
        <v>N/A</v>
      </c>
      <c r="U178" s="17" t="str">
        <f>'Price Catalogue - Services'!R$60</f>
        <v>Onsite Junior Engineer/Administrator.</v>
      </c>
      <c r="V178" s="17">
        <f>'Price Catalogue - Services'!S$60</f>
        <v>1</v>
      </c>
      <c r="W17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8" s="21">
        <f>PriceModelTable[[#This Row],[Service Fees]]+PriceModelTable[[#This Row],[Effort Bands]]</f>
        <v>0</v>
      </c>
      <c r="Z178" s="2"/>
      <c r="AA178" s="20"/>
    </row>
    <row r="179" spans="1:27" ht="11.25" customHeight="1" x14ac:dyDescent="0.25">
      <c r="A179" s="51" t="str">
        <f>'Volume Driver - NO EDIT'!$M$1</f>
        <v>2021</v>
      </c>
      <c r="B179" s="51">
        <f>'Volume Driver - NO EDIT'!$M$63</f>
        <v>12</v>
      </c>
      <c r="C179" s="51">
        <f>'Volume Driver - NO EDIT'!M$58</f>
        <v>0.5</v>
      </c>
      <c r="D179" s="17" t="str">
        <f>'Price Catalogue - Services'!A$63</f>
        <v>trainer-off</v>
      </c>
      <c r="E179" s="17" t="str">
        <f>'Price Catalogue - Services'!B$63</f>
        <v>6.4.6</v>
      </c>
      <c r="F179" s="17">
        <f>'Price Catalogue - Services'!C$63</f>
        <v>0</v>
      </c>
      <c r="G179" s="17" t="str">
        <f>'Price Catalogue - Services'!D$63</f>
        <v>Consultancy</v>
      </c>
      <c r="H179" s="17" t="str">
        <f>'Price Catalogue - Services'!E$63</f>
        <v>Trainer</v>
      </c>
      <c r="I179" s="17" t="str">
        <f>'Price Catalogue - Services'!F$63</f>
        <v>Offsite according to FWC discount.</v>
      </c>
      <c r="J179" s="17" t="str">
        <f>'Price Catalogue - Services'!G$63</f>
        <v>days</v>
      </c>
      <c r="K179" s="17" t="str">
        <f>'Price Catalogue - Services'!H$63</f>
        <v>T&amp;M</v>
      </c>
      <c r="L179" s="17" t="str">
        <f>'Price Catalogue - Services'!I$63</f>
        <v>N/A</v>
      </c>
      <c r="M179" s="17" t="str">
        <f>'Price Catalogue - Services'!J$63</f>
        <v>N/A</v>
      </c>
      <c r="N179" s="17" t="str">
        <f>'Price Catalogue - Services'!K$63</f>
        <v>N/A</v>
      </c>
      <c r="O179" s="5">
        <f>'Price Catalogue - Services'!L$63</f>
        <v>0</v>
      </c>
      <c r="P179" s="5" t="str">
        <f>'Price Catalogue - Services'!M$63</f>
        <v>N/A</v>
      </c>
      <c r="Q179" s="5">
        <f>'Price Catalogue - Services'!N$63</f>
        <v>0</v>
      </c>
      <c r="R179" s="38">
        <f>'Price Catalogue - Services'!O$63</f>
        <v>0</v>
      </c>
      <c r="S179" s="17" t="str">
        <f>'Price Catalogue - Services'!P$63</f>
        <v>N/A</v>
      </c>
      <c r="T179" s="5" t="str">
        <f>'Price Catalogue - Services'!Q$63</f>
        <v>N/A</v>
      </c>
      <c r="U179" s="17" t="str">
        <f>'Price Catalogue - Services'!R$63</f>
        <v>Offsite Trainer.</v>
      </c>
      <c r="V179" s="17">
        <f>'Price Catalogue - Services'!S$63</f>
        <v>1</v>
      </c>
      <c r="W17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7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79" s="21">
        <f>PriceModelTable[[#This Row],[Service Fees]]+PriceModelTable[[#This Row],[Effort Bands]]</f>
        <v>0</v>
      </c>
      <c r="Z179" s="2"/>
      <c r="AA179" s="20"/>
    </row>
    <row r="180" spans="1:27" ht="11.25" customHeight="1" x14ac:dyDescent="0.25">
      <c r="A180" s="51" t="str">
        <f>'Volume Driver - NO EDIT'!$M$1</f>
        <v>2021</v>
      </c>
      <c r="B180" s="51">
        <f>'Volume Driver - NO EDIT'!$M$63</f>
        <v>12</v>
      </c>
      <c r="C180" s="51">
        <f>'Volume Driver - NO EDIT'!M$57</f>
        <v>1</v>
      </c>
      <c r="D180" s="17" t="str">
        <f>'Price Catalogue - Services'!A$62</f>
        <v>trainer-on</v>
      </c>
      <c r="E180" s="17" t="str">
        <f>'Price Catalogue - Services'!B$62</f>
        <v>6.4.6</v>
      </c>
      <c r="F180" s="17">
        <f>'Price Catalogue - Services'!C$62</f>
        <v>0</v>
      </c>
      <c r="G180" s="17" t="str">
        <f>'Price Catalogue - Services'!D$62</f>
        <v>Consultancy</v>
      </c>
      <c r="H180" s="17" t="str">
        <f>'Price Catalogue - Services'!E$62</f>
        <v>Trainer</v>
      </c>
      <c r="I180" s="17" t="str">
        <f>'Price Catalogue - Services'!F$62</f>
        <v>Onsite according to FWC discount.</v>
      </c>
      <c r="J180" s="17" t="str">
        <f>'Price Catalogue - Services'!G$62</f>
        <v>days</v>
      </c>
      <c r="K180" s="17" t="str">
        <f>'Price Catalogue - Services'!H$62</f>
        <v>T&amp;M</v>
      </c>
      <c r="L180" s="17" t="str">
        <f>'Price Catalogue - Services'!I$62</f>
        <v>N/A</v>
      </c>
      <c r="M180" s="17" t="str">
        <f>'Price Catalogue - Services'!J$62</f>
        <v>N/A</v>
      </c>
      <c r="N180" s="17" t="str">
        <f>'Price Catalogue - Services'!K$62</f>
        <v>N/A</v>
      </c>
      <c r="O180" s="5">
        <f>'Price Catalogue - Services'!L$62</f>
        <v>0</v>
      </c>
      <c r="P180" s="5" t="str">
        <f>'Price Catalogue - Services'!M$62</f>
        <v>N/A</v>
      </c>
      <c r="Q180" s="5">
        <f>'Price Catalogue - Services'!N$62</f>
        <v>0</v>
      </c>
      <c r="R180" s="38">
        <f>'Price Catalogue - Services'!O$62</f>
        <v>0</v>
      </c>
      <c r="S180" s="17" t="str">
        <f>'Price Catalogue - Services'!P$62</f>
        <v>N/A</v>
      </c>
      <c r="T180" s="5" t="str">
        <f>'Price Catalogue - Services'!Q$62</f>
        <v>N/A</v>
      </c>
      <c r="U180" s="17" t="str">
        <f>'Price Catalogue - Services'!R$62</f>
        <v>Onsite Trainer.</v>
      </c>
      <c r="V180" s="17">
        <f>'Price Catalogue - Services'!S$62</f>
        <v>1</v>
      </c>
      <c r="W18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0" s="21">
        <f>PriceModelTable[[#This Row],[Service Fees]]+PriceModelTable[[#This Row],[Effort Bands]]</f>
        <v>0</v>
      </c>
      <c r="Z180" s="2"/>
      <c r="AA180" s="20"/>
    </row>
    <row r="181" spans="1:27" ht="11.25" customHeight="1" x14ac:dyDescent="0.25">
      <c r="A181" s="51" t="str">
        <f>'Volume Driver - NO EDIT'!$M$1</f>
        <v>2021</v>
      </c>
      <c r="B181" s="51">
        <f>'Volume Driver - NO EDIT'!$M$63</f>
        <v>12</v>
      </c>
      <c r="C181" s="51">
        <f>'Volume Driver - NO EDIT'!M$59</f>
        <v>1</v>
      </c>
      <c r="D181" s="17" t="str">
        <f>'Price Catalogue - Services'!A$64</f>
        <v>sec-srv</v>
      </c>
      <c r="E181" s="17" t="str">
        <f>'Price Catalogue - Services'!B$64</f>
        <v>6.6</v>
      </c>
      <c r="F181" s="17">
        <f>'Price Catalogue - Services'!C$64</f>
        <v>0</v>
      </c>
      <c r="G181" s="17" t="str">
        <f>'Price Catalogue - Services'!D$64</f>
        <v>Security Services</v>
      </c>
      <c r="H181" s="17" t="str">
        <f>'Price Catalogue - Services'!E$64</f>
        <v>Security Services</v>
      </c>
      <c r="I181" s="17" t="str">
        <f>'Price Catalogue - Services'!F$64</f>
        <v>Managed service</v>
      </c>
      <c r="J181" s="17" t="str">
        <f>'Price Catalogue - Services'!G$64</f>
        <v>% of yearly expenditure</v>
      </c>
      <c r="K181" s="17" t="str">
        <f>'Price Catalogue - Services'!H$64</f>
        <v>Monthly service fee</v>
      </c>
      <c r="L181" s="17" t="str">
        <f>'Price Catalogue - Services'!I$64</f>
        <v>24/7</v>
      </c>
      <c r="M181" s="17" t="str">
        <f>'Price Catalogue - Services'!J$64</f>
        <v>any</v>
      </c>
      <c r="N181" s="17" t="str">
        <f>'Price Catalogue - Services'!K$64</f>
        <v>N/A</v>
      </c>
      <c r="O181" s="54">
        <f>'Price Catalogue - Services'!L$64*SUM($W124:$W168)/PriceModelTable[[#This Row],[Months]]</f>
        <v>0</v>
      </c>
      <c r="P181" s="54">
        <f>'Price Catalogue - Services'!M$64*SUM($W124:$W168)/PriceModelTable[[#This Row],[Months]]</f>
        <v>0</v>
      </c>
      <c r="Q181" s="5">
        <f>'Price Catalogue - Services'!N$64</f>
        <v>0</v>
      </c>
      <c r="R181" s="38">
        <f>'Price Catalogue - Services'!O$64</f>
        <v>0</v>
      </c>
      <c r="S181" s="17" t="str">
        <f>'Price Catalogue - Services'!P$64</f>
        <v>E1</v>
      </c>
      <c r="T181" s="5">
        <f>'Price Catalogue - Services'!Q$64</f>
        <v>0</v>
      </c>
      <c r="U181" s="17" t="str">
        <f>'Price Catalogue - Services'!R$64</f>
        <v xml:space="preserve">Security Services for all ECHA IT services. Changes charged separately via Effort Band. </v>
      </c>
      <c r="V181" s="17">
        <f>'Price Catalogue - Services'!S$64</f>
        <v>1</v>
      </c>
      <c r="W18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1" s="21">
        <f>PriceModelTable[[#This Row],[Service Fees]]+PriceModelTable[[#This Row],[Effort Bands]]</f>
        <v>0</v>
      </c>
      <c r="Z181" s="2"/>
      <c r="AA181" s="20"/>
    </row>
    <row r="182" spans="1:27" ht="11.25" customHeight="1" x14ac:dyDescent="0.25">
      <c r="A182" s="51" t="str">
        <f>'Volume Driver - NO EDIT'!$M$1</f>
        <v>2021</v>
      </c>
      <c r="B182" s="51">
        <f>'Volume Driver - NO EDIT'!$M$63</f>
        <v>12</v>
      </c>
      <c r="C182" s="51">
        <f>'Volume Driver - NO EDIT'!M$60</f>
        <v>0</v>
      </c>
      <c r="D182" s="17" t="str">
        <f>'Price Catalogue - Services'!A$65</f>
        <v>trans-in</v>
      </c>
      <c r="E182" s="17" t="str">
        <f>'Price Catalogue - Services'!B$65</f>
        <v>8.1</v>
      </c>
      <c r="F182" s="17">
        <f>'Price Catalogue - Services'!C$65</f>
        <v>0</v>
      </c>
      <c r="G182" s="17" t="str">
        <f>'Price Catalogue - Services'!D$65</f>
        <v>Transition in</v>
      </c>
      <c r="H182" s="17" t="str">
        <f>'Price Catalogue - Services'!E$65</f>
        <v>Transition in</v>
      </c>
      <c r="I182" s="17" t="str">
        <f>'Price Catalogue - Services'!F$65</f>
        <v>Project</v>
      </c>
      <c r="J182" s="17" t="str">
        <f>'Price Catalogue - Services'!G$65</f>
        <v>months of service</v>
      </c>
      <c r="K182" s="17" t="str">
        <f>'Price Catalogue - Services'!H$65</f>
        <v>QT&amp;M</v>
      </c>
      <c r="L182" s="17" t="str">
        <f>'Price Catalogue - Services'!I$65</f>
        <v>N/A</v>
      </c>
      <c r="M182" s="17" t="str">
        <f>'Price Catalogue - Services'!J$65</f>
        <v>N/A</v>
      </c>
      <c r="N182" s="17" t="str">
        <f>'Price Catalogue - Services'!K$65</f>
        <v>N/A</v>
      </c>
      <c r="O182" s="54">
        <f>'Price Catalogue - Services'!L$65*SUM($W124:$W168,$W181:$W181)/PriceModelTable[[#This Row],[Months]]/PriceModelTable[[#This Row],[Months]]</f>
        <v>0</v>
      </c>
      <c r="P182" s="54">
        <f>'Price Catalogue - Services'!M$65*SUM($W124:$W168,$W181:$W181)/PriceModelTable[[#This Row],[Months]]/PriceModelTable[[#This Row],[Months]]</f>
        <v>0</v>
      </c>
      <c r="Q182" s="5">
        <f>'Price Catalogue - Services'!N$65</f>
        <v>0</v>
      </c>
      <c r="R182" s="38">
        <f>'Price Catalogue - Services'!O$65</f>
        <v>0</v>
      </c>
      <c r="S182" s="17" t="str">
        <f>'Price Catalogue - Services'!P$65</f>
        <v>N/A</v>
      </c>
      <c r="T182" s="5" t="str">
        <f>'Price Catalogue - Services'!Q$65</f>
        <v>N/A</v>
      </c>
      <c r="U182" s="17" t="str">
        <f>'Price Catalogue - Services'!R$65</f>
        <v>Fees for transition in, in months of service fees (for current year) after transition is complete.</v>
      </c>
      <c r="V182" s="17">
        <f>'Price Catalogue - Services'!S$65</f>
        <v>1</v>
      </c>
      <c r="W18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2" s="21">
        <f>PriceModelTable[[#This Row],[Service Fees]]+PriceModelTable[[#This Row],[Effort Bands]]</f>
        <v>0</v>
      </c>
      <c r="Z182" s="2"/>
      <c r="AA182" s="20"/>
    </row>
    <row r="183" spans="1:27" ht="11.25" customHeight="1" x14ac:dyDescent="0.25">
      <c r="A183" s="51" t="str">
        <f>'Volume Driver - NO EDIT'!$M$1</f>
        <v>2021</v>
      </c>
      <c r="B183" s="51">
        <f>'Volume Driver - NO EDIT'!$M$63</f>
        <v>12</v>
      </c>
      <c r="C183" s="51">
        <f>'Volume Driver - NO EDIT'!M$61</f>
        <v>0</v>
      </c>
      <c r="D183" s="17" t="str">
        <f>'Price Catalogue - Services'!A$66</f>
        <v>trans-out</v>
      </c>
      <c r="E183" s="17" t="str">
        <f>'Price Catalogue - Services'!B$66</f>
        <v>8.2</v>
      </c>
      <c r="F183" s="17">
        <f>'Price Catalogue - Services'!C$66</f>
        <v>0</v>
      </c>
      <c r="G183" s="17" t="str">
        <f>'Price Catalogue - Services'!D$66</f>
        <v>Transition out</v>
      </c>
      <c r="H183" s="17" t="str">
        <f>'Price Catalogue - Services'!E$66</f>
        <v>Transition out</v>
      </c>
      <c r="I183" s="17" t="str">
        <f>'Price Catalogue - Services'!F$66</f>
        <v>Project</v>
      </c>
      <c r="J183" s="17" t="str">
        <f>'Price Catalogue - Services'!G$66</f>
        <v>% of yearly expenditure</v>
      </c>
      <c r="K183" s="17" t="str">
        <f>'Price Catalogue - Services'!H$66</f>
        <v>QT&amp;M</v>
      </c>
      <c r="L183" s="17" t="str">
        <f>'Price Catalogue - Services'!I$66</f>
        <v>N/A</v>
      </c>
      <c r="M183" s="17" t="str">
        <f>'Price Catalogue - Services'!J$66</f>
        <v>N/A</v>
      </c>
      <c r="N183" s="17" t="str">
        <f>'Price Catalogue - Services'!K$66</f>
        <v>N/A</v>
      </c>
      <c r="O183" s="5">
        <f>'Price Catalogue - Services'!L$66</f>
        <v>0</v>
      </c>
      <c r="P183" s="5">
        <f>'Price Catalogue - Services'!M$66</f>
        <v>0.05</v>
      </c>
      <c r="Q183" s="5">
        <f>'Price Catalogue - Services'!N$66</f>
        <v>0</v>
      </c>
      <c r="R183" s="38">
        <f>'Price Catalogue - Services'!O$66</f>
        <v>0</v>
      </c>
      <c r="S183" s="17" t="str">
        <f>'Price Catalogue - Services'!P$66</f>
        <v>N/A</v>
      </c>
      <c r="T183" s="5" t="str">
        <f>'Price Catalogue - Services'!Q$66</f>
        <v>N/A</v>
      </c>
      <c r="U183" s="17" t="str">
        <f>'Price Catalogue - Services'!R$66</f>
        <v>Fees for transition out. Percentage of annual services fees for current year.</v>
      </c>
      <c r="V183" s="17">
        <f>'Price Catalogue - Services'!S$66</f>
        <v>1</v>
      </c>
      <c r="W18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3" s="21">
        <f>PriceModelTable[[#This Row],[Service Fees]]+PriceModelTable[[#This Row],[Effort Bands]]</f>
        <v>0</v>
      </c>
      <c r="Z183" s="2"/>
      <c r="AA183" s="20"/>
    </row>
    <row r="184" spans="1:27" ht="11.25" customHeight="1" x14ac:dyDescent="0.25">
      <c r="A184" s="51" t="str">
        <f>'Volume Driver - NO EDIT'!$M$1</f>
        <v>2021</v>
      </c>
      <c r="B184" s="51">
        <f>'Volume Driver - NO EDIT'!$M$63</f>
        <v>12</v>
      </c>
      <c r="C184" s="51">
        <f>'Volume Driver - NO EDIT'!M$62</f>
        <v>1</v>
      </c>
      <c r="D184" s="17" t="str">
        <f>'Price Catalogue - Services'!A$67</f>
        <v>gov</v>
      </c>
      <c r="E184" s="17" t="str">
        <f>'Price Catalogue - Services'!B$67</f>
        <v>9</v>
      </c>
      <c r="F184" s="17">
        <f>'Price Catalogue - Services'!C$67</f>
        <v>0</v>
      </c>
      <c r="G184" s="17" t="str">
        <f>'Price Catalogue - Services'!D$67</f>
        <v>Governance</v>
      </c>
      <c r="H184" s="17" t="str">
        <f>'Price Catalogue - Services'!E$67</f>
        <v>Governance</v>
      </c>
      <c r="I184" s="17" t="str">
        <f>'Price Catalogue - Services'!F$67</f>
        <v>Governance</v>
      </c>
      <c r="J184" s="17" t="str">
        <f>'Price Catalogue - Services'!G$67</f>
        <v>% of yearly expenditure</v>
      </c>
      <c r="K184" s="17" t="str">
        <f>'Price Catalogue - Services'!H$67</f>
        <v>Monthly service fee</v>
      </c>
      <c r="L184" s="17" t="str">
        <f>'Price Catalogue - Services'!I$67</f>
        <v>9/5</v>
      </c>
      <c r="M184" s="17" t="str">
        <f>'Price Catalogue - Services'!J$67</f>
        <v>N/A</v>
      </c>
      <c r="N184" s="17" t="str">
        <f>'Price Catalogue - Services'!K$67</f>
        <v>N/A</v>
      </c>
      <c r="O184" s="54">
        <f>'Price Catalogue - Services'!L$67*SUM($W124:$W168,$W181:$W181)/PriceModelTable[[#This Row],[Months]]</f>
        <v>0</v>
      </c>
      <c r="P184" s="54">
        <f>'Price Catalogue - Services'!M$67*SUM($W124:$W168,$W181:$W181)/PriceModelTable[[#This Row],[Months]]</f>
        <v>0</v>
      </c>
      <c r="Q184" s="5">
        <f>'Price Catalogue - Services'!N$67</f>
        <v>0</v>
      </c>
      <c r="R184" s="38">
        <f>'Price Catalogue - Services'!O$67</f>
        <v>0</v>
      </c>
      <c r="S184" s="17" t="str">
        <f>'Price Catalogue - Services'!P$67</f>
        <v>N/A</v>
      </c>
      <c r="T184" s="5" t="str">
        <f>'Price Catalogue - Services'!Q$67</f>
        <v>N/A</v>
      </c>
      <c r="U184" s="17" t="str">
        <f>'Price Catalogue - Services'!R$67</f>
        <v>Governance for the FWC and its service delivery. Percentage of annual service fees for current year.</v>
      </c>
      <c r="V184" s="17">
        <f>'Price Catalogue - Services'!S$67</f>
        <v>1</v>
      </c>
      <c r="W18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4" s="21">
        <f>PriceModelTable[[#This Row],[Service Fees]]+PriceModelTable[[#This Row],[Effort Bands]]</f>
        <v>0</v>
      </c>
      <c r="Z184" s="2"/>
      <c r="AA184" s="20"/>
    </row>
    <row r="185" spans="1:27" ht="11.25" customHeight="1" x14ac:dyDescent="0.25">
      <c r="A185" s="51" t="str">
        <f>'Volume Driver - NO EDIT'!$N$1</f>
        <v>2022</v>
      </c>
      <c r="B185" s="51">
        <f>'Volume Driver - NO EDIT'!$N$63</f>
        <v>12</v>
      </c>
      <c r="C185" s="51">
        <f>'Volume Driver - NO EDIT'!N$2</f>
        <v>1</v>
      </c>
      <c r="D185" s="17" t="str">
        <f>'Price Catalogue - Services'!A$7</f>
        <v>ext-fw</v>
      </c>
      <c r="E185" s="17" t="str">
        <f>'Price Catalogue - Services'!B$7</f>
        <v>6.1.1.10</v>
      </c>
      <c r="F185" s="17">
        <f>'Price Catalogue - Services'!C$7</f>
        <v>0</v>
      </c>
      <c r="G185" s="17" t="str">
        <f>'Price Catalogue - Services'!D$7</f>
        <v>Managed datacentre</v>
      </c>
      <c r="H185" s="17" t="str">
        <f>'Price Catalogue - Services'!E$7</f>
        <v>External firewall</v>
      </c>
      <c r="I185" s="17" t="str">
        <f>'Price Catalogue - Services'!F$7</f>
        <v>Managed service</v>
      </c>
      <c r="J185" s="17" t="str">
        <f>'Price Catalogue - Services'!G$7</f>
        <v>managed datacentre</v>
      </c>
      <c r="K185" s="17" t="str">
        <f>'Price Catalogue - Services'!H$7</f>
        <v>Monthly service fee</v>
      </c>
      <c r="L185" s="17" t="str">
        <f>'Price Catalogue - Services'!I$7</f>
        <v>24/7</v>
      </c>
      <c r="M185" s="17" t="str">
        <f>'Price Catalogue - Services'!J$7</f>
        <v>any</v>
      </c>
      <c r="N185" s="17" t="str">
        <f>'Price Catalogue - Services'!K$7</f>
        <v>N/A</v>
      </c>
      <c r="O185" s="5">
        <f>'Price Catalogue - Services'!L$7</f>
        <v>0</v>
      </c>
      <c r="P185" s="5">
        <f>'Price Catalogue - Services'!M$7</f>
        <v>1620</v>
      </c>
      <c r="Q185" s="5">
        <f>'Price Catalogue - Services'!N$7</f>
        <v>0</v>
      </c>
      <c r="R185" s="38">
        <f>'Price Catalogue - Services'!O$7</f>
        <v>0</v>
      </c>
      <c r="S185" s="17" t="str">
        <f>'Price Catalogue - Services'!P$7</f>
        <v>E1</v>
      </c>
      <c r="T185" s="5">
        <f>'Price Catalogue - Services'!Q$7</f>
        <v>0</v>
      </c>
      <c r="U185" s="17" t="str">
        <f>'Price Catalogue - Services'!R$7</f>
        <v>Highly available external firewall service for all ECHA IT services. Changes charged separately via Effort Band.</v>
      </c>
      <c r="V185" s="17">
        <f>'Price Catalogue - Services'!S$7</f>
        <v>1</v>
      </c>
      <c r="W18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5" s="21">
        <f>PriceModelTable[[#This Row],[Service Fees]]+PriceModelTable[[#This Row],[Effort Bands]]</f>
        <v>0</v>
      </c>
      <c r="Z185" s="2"/>
      <c r="AA185" s="20"/>
    </row>
    <row r="186" spans="1:27" ht="11.25" customHeight="1" x14ac:dyDescent="0.25">
      <c r="A186" s="51" t="str">
        <f>'Volume Driver - NO EDIT'!$N$1</f>
        <v>2022</v>
      </c>
      <c r="B186" s="51">
        <f>'Volume Driver - NO EDIT'!$N$63</f>
        <v>12</v>
      </c>
      <c r="C186" s="51">
        <f>'Volume Driver - NO EDIT'!N$3</f>
        <v>1</v>
      </c>
      <c r="D186" s="17" t="str">
        <f>'Price Catalogue - Services'!A$8</f>
        <v>r-proxy</v>
      </c>
      <c r="E186" s="17" t="str">
        <f>'Price Catalogue - Services'!B$8</f>
        <v>6.1.1.10</v>
      </c>
      <c r="F186" s="17">
        <f>'Price Catalogue - Services'!C$8</f>
        <v>0</v>
      </c>
      <c r="G186" s="17" t="str">
        <f>'Price Catalogue - Services'!D$8</f>
        <v>Managed datacentre</v>
      </c>
      <c r="H186" s="17" t="str">
        <f>'Price Catalogue - Services'!E$8</f>
        <v>Reverse Proxy</v>
      </c>
      <c r="I186" s="17" t="str">
        <f>'Price Catalogue - Services'!F$8</f>
        <v>Managed service</v>
      </c>
      <c r="J186" s="17" t="str">
        <f>'Price Catalogue - Services'!G$8</f>
        <v>managed datacentre</v>
      </c>
      <c r="K186" s="17" t="str">
        <f>'Price Catalogue - Services'!H$8</f>
        <v>Monthly service fee</v>
      </c>
      <c r="L186" s="17" t="str">
        <f>'Price Catalogue - Services'!I$8</f>
        <v>24/7</v>
      </c>
      <c r="M186" s="17" t="str">
        <f>'Price Catalogue - Services'!J$8</f>
        <v>any</v>
      </c>
      <c r="N186" s="17" t="str">
        <f>'Price Catalogue - Services'!K$8</f>
        <v>N/A</v>
      </c>
      <c r="O186" s="5">
        <f>'Price Catalogue - Services'!L$8</f>
        <v>0</v>
      </c>
      <c r="P186" s="5">
        <f>'Price Catalogue - Services'!M$8</f>
        <v>1053</v>
      </c>
      <c r="Q186" s="5">
        <f>'Price Catalogue - Services'!N$8</f>
        <v>0</v>
      </c>
      <c r="R186" s="38">
        <f>'Price Catalogue - Services'!O$8</f>
        <v>0</v>
      </c>
      <c r="S186" s="17" t="str">
        <f>'Price Catalogue - Services'!P$8</f>
        <v>E5</v>
      </c>
      <c r="T186" s="5">
        <f>'Price Catalogue - Services'!Q$8</f>
        <v>0</v>
      </c>
      <c r="U186" s="17" t="str">
        <f>'Price Catalogue - Services'!R$8</f>
        <v>Highly available reverse proxy service for all pertient ECHA IT services. Changes charged separately via Effort Band.</v>
      </c>
      <c r="V186" s="17">
        <f>'Price Catalogue - Services'!S$8</f>
        <v>1</v>
      </c>
      <c r="W18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6" s="21">
        <f>PriceModelTable[[#This Row],[Service Fees]]+PriceModelTable[[#This Row],[Effort Bands]]</f>
        <v>0</v>
      </c>
      <c r="Z186" s="2"/>
      <c r="AA186" s="20"/>
    </row>
    <row r="187" spans="1:27" ht="11.25" customHeight="1" x14ac:dyDescent="0.25">
      <c r="A187" s="51" t="str">
        <f>'Volume Driver - NO EDIT'!$N$1</f>
        <v>2022</v>
      </c>
      <c r="B187" s="51">
        <f>'Volume Driver - NO EDIT'!$N$63</f>
        <v>12</v>
      </c>
      <c r="C187" s="51">
        <f>'Volume Driver - NO EDIT'!N$4</f>
        <v>1</v>
      </c>
      <c r="D187" s="17" t="str">
        <f>'Price Catalogue - Services'!A$9</f>
        <v>cl-proxy-p</v>
      </c>
      <c r="E187" s="17" t="str">
        <f>'Price Catalogue - Services'!B$9</f>
        <v>6.1.1.10</v>
      </c>
      <c r="F187" s="17">
        <f>'Price Catalogue - Services'!C$9</f>
        <v>0</v>
      </c>
      <c r="G187" s="17" t="str">
        <f>'Price Catalogue - Services'!D$9</f>
        <v>Managed datacentre</v>
      </c>
      <c r="H187" s="17" t="str">
        <f>'Price Catalogue - Services'!E$9</f>
        <v>Client Proxy</v>
      </c>
      <c r="I187" s="17" t="str">
        <f>'Price Catalogue - Services'!F$9</f>
        <v>Managed service</v>
      </c>
      <c r="J187" s="17" t="str">
        <f>'Price Catalogue - Services'!G$9</f>
        <v>managed datacentre</v>
      </c>
      <c r="K187" s="17" t="str">
        <f>'Price Catalogue - Services'!H$9</f>
        <v>Monthly service fee</v>
      </c>
      <c r="L187" s="17" t="str">
        <f>'Price Catalogue - Services'!I$9</f>
        <v>24/7</v>
      </c>
      <c r="M187" s="17" t="str">
        <f>'Price Catalogue - Services'!J$9</f>
        <v>private</v>
      </c>
      <c r="N187" s="17" t="str">
        <f>'Price Catalogue - Services'!K$9</f>
        <v>N/A</v>
      </c>
      <c r="O187" s="5">
        <f>'Price Catalogue - Services'!L$9</f>
        <v>0</v>
      </c>
      <c r="P187" s="5">
        <f>'Price Catalogue - Services'!M$9</f>
        <v>1800</v>
      </c>
      <c r="Q187" s="5">
        <f>'Price Catalogue - Services'!N$9</f>
        <v>0</v>
      </c>
      <c r="R187" s="38">
        <f>'Price Catalogue - Services'!O$9</f>
        <v>0</v>
      </c>
      <c r="S187" s="17" t="str">
        <f>'Price Catalogue - Services'!P$9</f>
        <v>E1</v>
      </c>
      <c r="T187" s="5">
        <f>'Price Catalogue - Services'!Q$9</f>
        <v>0</v>
      </c>
      <c r="U187" s="17" t="str">
        <f>'Price Catalogue - Services'!R$9</f>
        <v>Highly available client proxy services for all pertinent ECHA IT services. Changes charged separately via Effort Band.</v>
      </c>
      <c r="V187" s="17">
        <f>'Price Catalogue - Services'!S$9</f>
        <v>1</v>
      </c>
      <c r="W18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7" s="21">
        <f>PriceModelTable[[#This Row],[Service Fees]]+PriceModelTable[[#This Row],[Effort Bands]]</f>
        <v>0</v>
      </c>
      <c r="Z187" s="2"/>
      <c r="AA187" s="20"/>
    </row>
    <row r="188" spans="1:27" ht="11.25" customHeight="1" x14ac:dyDescent="0.25">
      <c r="A188" s="51" t="str">
        <f>'Volume Driver - NO EDIT'!$N$1</f>
        <v>2022</v>
      </c>
      <c r="B188" s="51">
        <f>'Volume Driver - NO EDIT'!$N$63</f>
        <v>12</v>
      </c>
      <c r="C188" s="51">
        <f>'Volume Driver - NO EDIT'!N$5</f>
        <v>1</v>
      </c>
      <c r="D188" s="17" t="str">
        <f>'Price Catalogue - Services'!A$10</f>
        <v>waf-p</v>
      </c>
      <c r="E188" s="17" t="str">
        <f>'Price Catalogue - Services'!B$10</f>
        <v>6.1.1.10</v>
      </c>
      <c r="F188" s="17">
        <f>'Price Catalogue - Services'!C$10</f>
        <v>0</v>
      </c>
      <c r="G188" s="17" t="str">
        <f>'Price Catalogue - Services'!D$10</f>
        <v>Managed datacentre</v>
      </c>
      <c r="H188" s="17" t="str">
        <f>'Price Catalogue - Services'!E$10</f>
        <v>Web Application Firewall</v>
      </c>
      <c r="I188" s="17" t="str">
        <f>'Price Catalogue - Services'!F$10</f>
        <v>Managed service</v>
      </c>
      <c r="J188" s="17" t="str">
        <f>'Price Catalogue - Services'!G$10</f>
        <v>managed datacentre</v>
      </c>
      <c r="K188" s="17" t="str">
        <f>'Price Catalogue - Services'!H$10</f>
        <v>Monthly service fee</v>
      </c>
      <c r="L188" s="17" t="str">
        <f>'Price Catalogue - Services'!I$10</f>
        <v>24/7</v>
      </c>
      <c r="M188" s="17" t="str">
        <f>'Price Catalogue - Services'!J$10</f>
        <v>private</v>
      </c>
      <c r="N188" s="17" t="str">
        <f>'Price Catalogue - Services'!K$10</f>
        <v>N/A</v>
      </c>
      <c r="O188" s="5">
        <f>'Price Catalogue - Services'!L$10</f>
        <v>0</v>
      </c>
      <c r="P188" s="5">
        <f>'Price Catalogue - Services'!M$10</f>
        <v>4140</v>
      </c>
      <c r="Q188" s="5">
        <f>'Price Catalogue - Services'!N$10</f>
        <v>0</v>
      </c>
      <c r="R188" s="38">
        <f>'Price Catalogue - Services'!O$10</f>
        <v>0</v>
      </c>
      <c r="S188" s="17" t="str">
        <f>'Price Catalogue - Services'!P$10</f>
        <v>E1</v>
      </c>
      <c r="T188" s="5">
        <f>'Price Catalogue - Services'!Q$10</f>
        <v>0</v>
      </c>
      <c r="U188" s="17" t="str">
        <f>'Price Catalogue - Services'!R$10</f>
        <v>Highly available web application firewall service for all perinent ECHA IT services. Changes charged separately via Effort Band.</v>
      </c>
      <c r="V188" s="17">
        <f>'Price Catalogue - Services'!S$10</f>
        <v>1</v>
      </c>
      <c r="W18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8" s="21">
        <f>PriceModelTable[[#This Row],[Service Fees]]+PriceModelTable[[#This Row],[Effort Bands]]</f>
        <v>0</v>
      </c>
      <c r="Z188" s="2"/>
      <c r="AA188" s="20"/>
    </row>
    <row r="189" spans="1:27" ht="11.25" customHeight="1" x14ac:dyDescent="0.25">
      <c r="A189" s="51" t="str">
        <f>'Volume Driver - NO EDIT'!$N$1</f>
        <v>2022</v>
      </c>
      <c r="B189" s="51">
        <f>'Volume Driver - NO EDIT'!$N$63</f>
        <v>12</v>
      </c>
      <c r="C189" s="51">
        <f>'Volume Driver - NO EDIT'!N$6</f>
        <v>0</v>
      </c>
      <c r="D189" s="17" t="str">
        <f>'Price Catalogue - Services'!A$11</f>
        <v>cl-proxy-tc</v>
      </c>
      <c r="E189" s="17" t="str">
        <f>'Price Catalogue - Services'!B$11</f>
        <v>6.1.1.10</v>
      </c>
      <c r="F189" s="17">
        <f>'Price Catalogue - Services'!C$11</f>
        <v>0</v>
      </c>
      <c r="G189" s="17" t="str">
        <f>'Price Catalogue - Services'!D$11</f>
        <v>Managed datacentre</v>
      </c>
      <c r="H189" s="17" t="str">
        <f>'Price Catalogue - Services'!E$11</f>
        <v>Client Proxy</v>
      </c>
      <c r="I189" s="17" t="str">
        <f>'Price Catalogue - Services'!F$11</f>
        <v>Managed service</v>
      </c>
      <c r="J189" s="17" t="str">
        <f>'Price Catalogue - Services'!G$11</f>
        <v>managed datacentre</v>
      </c>
      <c r="K189" s="17" t="str">
        <f>'Price Catalogue - Services'!H$11</f>
        <v>Monthly service fee</v>
      </c>
      <c r="L189" s="17" t="str">
        <f>'Price Catalogue - Services'!I$11</f>
        <v>24/7</v>
      </c>
      <c r="M189" s="17" t="str">
        <f>'Price Catalogue - Services'!J$11</f>
        <v>trusted community</v>
      </c>
      <c r="N189" s="17" t="str">
        <f>'Price Catalogue - Services'!K$11</f>
        <v>N/A</v>
      </c>
      <c r="O189" s="5">
        <f>'Price Catalogue - Services'!L$11</f>
        <v>0</v>
      </c>
      <c r="P189" s="5">
        <f>'Price Catalogue - Services'!M$11</f>
        <v>810</v>
      </c>
      <c r="Q189" s="5">
        <f>'Price Catalogue - Services'!N$11</f>
        <v>0</v>
      </c>
      <c r="R189" s="38">
        <f>'Price Catalogue - Services'!O$11</f>
        <v>0</v>
      </c>
      <c r="S189" s="17" t="str">
        <f>'Price Catalogue - Services'!P$11</f>
        <v>E1</v>
      </c>
      <c r="T189" s="5">
        <f>'Price Catalogue - Services'!Q$11</f>
        <v>0</v>
      </c>
      <c r="U189" s="17" t="str">
        <f>'Price Catalogue - Services'!R$11</f>
        <v>Highly available client proxy services for all pertinent ECHA IT services. Changes charged separately via Effort Band.</v>
      </c>
      <c r="V189" s="17">
        <f>'Price Catalogue - Services'!S$11</f>
        <v>1</v>
      </c>
      <c r="W18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8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89" s="21">
        <f>PriceModelTable[[#This Row],[Service Fees]]+PriceModelTable[[#This Row],[Effort Bands]]</f>
        <v>0</v>
      </c>
      <c r="Z189" s="2"/>
      <c r="AA189" s="20"/>
    </row>
    <row r="190" spans="1:27" ht="11.25" customHeight="1" x14ac:dyDescent="0.25">
      <c r="A190" s="51" t="str">
        <f>'Volume Driver - NO EDIT'!$N$1</f>
        <v>2022</v>
      </c>
      <c r="B190" s="51">
        <f>'Volume Driver - NO EDIT'!$N$63</f>
        <v>12</v>
      </c>
      <c r="C190" s="51">
        <f>'Volume Driver - NO EDIT'!N$7</f>
        <v>0</v>
      </c>
      <c r="D190" s="17" t="str">
        <f>'Price Catalogue - Services'!A$12</f>
        <v>waf-tc</v>
      </c>
      <c r="E190" s="17" t="str">
        <f>'Price Catalogue - Services'!B$12</f>
        <v>6.1.1.10</v>
      </c>
      <c r="F190" s="17">
        <f>'Price Catalogue - Services'!C$12</f>
        <v>0</v>
      </c>
      <c r="G190" s="17" t="str">
        <f>'Price Catalogue - Services'!D$12</f>
        <v>Managed datacentre</v>
      </c>
      <c r="H190" s="17" t="str">
        <f>'Price Catalogue - Services'!E$12</f>
        <v>Web Application Firewall</v>
      </c>
      <c r="I190" s="17" t="str">
        <f>'Price Catalogue - Services'!F$12</f>
        <v>Managed service</v>
      </c>
      <c r="J190" s="17" t="str">
        <f>'Price Catalogue - Services'!G$12</f>
        <v>managed datacentre</v>
      </c>
      <c r="K190" s="17" t="str">
        <f>'Price Catalogue - Services'!H$12</f>
        <v>Monthly service fee</v>
      </c>
      <c r="L190" s="17" t="str">
        <f>'Price Catalogue - Services'!I$12</f>
        <v>24/7</v>
      </c>
      <c r="M190" s="17" t="str">
        <f>'Price Catalogue - Services'!J$12</f>
        <v>trusted community</v>
      </c>
      <c r="N190" s="17" t="str">
        <f>'Price Catalogue - Services'!K$12</f>
        <v>N/A</v>
      </c>
      <c r="O190" s="5">
        <f>'Price Catalogue - Services'!L$12</f>
        <v>0</v>
      </c>
      <c r="P190" s="5">
        <f>'Price Catalogue - Services'!M$12</f>
        <v>1863</v>
      </c>
      <c r="Q190" s="5">
        <f>'Price Catalogue - Services'!N$12</f>
        <v>0</v>
      </c>
      <c r="R190" s="38">
        <f>'Price Catalogue - Services'!O$12</f>
        <v>0</v>
      </c>
      <c r="S190" s="17" t="str">
        <f>'Price Catalogue - Services'!P$12</f>
        <v>E1</v>
      </c>
      <c r="T190" s="5">
        <f>'Price Catalogue - Services'!Q$12</f>
        <v>0</v>
      </c>
      <c r="U190" s="17" t="str">
        <f>'Price Catalogue - Services'!R$12</f>
        <v>Highly available web application firewall service for all perinent ECHA IT services. Changes charged separately via Effort Band.</v>
      </c>
      <c r="V190" s="17">
        <f>'Price Catalogue - Services'!S$12</f>
        <v>1</v>
      </c>
      <c r="W19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0" s="21">
        <f>PriceModelTable[[#This Row],[Service Fees]]+PriceModelTable[[#This Row],[Effort Bands]]</f>
        <v>0</v>
      </c>
      <c r="Z190" s="2"/>
      <c r="AA190" s="20"/>
    </row>
    <row r="191" spans="1:27" ht="11.25" customHeight="1" x14ac:dyDescent="0.25">
      <c r="A191" s="51" t="str">
        <f>'Volume Driver - NO EDIT'!$N$1</f>
        <v>2022</v>
      </c>
      <c r="B191" s="51">
        <f>'Volume Driver - NO EDIT'!$N$63</f>
        <v>12</v>
      </c>
      <c r="C191" s="51">
        <f>'Volume Driver - NO EDIT'!N$15</f>
        <v>39000</v>
      </c>
      <c r="D191" s="17" t="str">
        <f>'Price Catalogue - Services'!A$20</f>
        <v>bronze-p</v>
      </c>
      <c r="E191" s="17" t="str">
        <f>'Price Catalogue - Services'!B$20</f>
        <v>6.1.1.4</v>
      </c>
      <c r="F191" s="17">
        <f>'Price Catalogue - Services'!C$20</f>
        <v>8</v>
      </c>
      <c r="G191" s="17" t="str">
        <f>'Price Catalogue - Services'!D$20</f>
        <v>Managed datacentre</v>
      </c>
      <c r="H191" s="17" t="str">
        <f>'Price Catalogue - Services'!E$20</f>
        <v>Cloud Service</v>
      </c>
      <c r="I191" s="17" t="str">
        <f>'Price Catalogue - Services'!F$20</f>
        <v>Storage, bronze</v>
      </c>
      <c r="J191" s="17" t="str">
        <f>'Price Catalogue - Services'!G$20</f>
        <v>GB</v>
      </c>
      <c r="K191" s="17" t="str">
        <f>'Price Catalogue - Services'!H$20</f>
        <v>Monthly service fee</v>
      </c>
      <c r="L191" s="17" t="str">
        <f>'Price Catalogue - Services'!I$20</f>
        <v>24/7</v>
      </c>
      <c r="M191" s="17" t="str">
        <f>'Price Catalogue - Services'!J$20</f>
        <v>private</v>
      </c>
      <c r="N191" s="17">
        <f>'Price Catalogue - Services'!K$20</f>
        <v>0</v>
      </c>
      <c r="O191" s="5">
        <f>'Price Catalogue - Services'!L$20</f>
        <v>0</v>
      </c>
      <c r="P191" s="5">
        <f>'Price Catalogue - Services'!M$20</f>
        <v>0.08</v>
      </c>
      <c r="Q191" s="5">
        <f>'Price Catalogue - Services'!N$20</f>
        <v>0</v>
      </c>
      <c r="R191" s="38">
        <f>'Price Catalogue - Services'!O$20</f>
        <v>0</v>
      </c>
      <c r="S191" s="17" t="str">
        <f>'Price Catalogue - Services'!P$20</f>
        <v>N/A</v>
      </c>
      <c r="T191" s="5" t="str">
        <f>'Price Catalogue - Services'!Q$20</f>
        <v>N/A</v>
      </c>
      <c r="U191" s="17" t="str">
        <f>'Price Catalogue - Services'!R$20</f>
        <v>The amount of provisioned storage, "bronze" tier, per GB.</v>
      </c>
      <c r="V191" s="17">
        <f>'Price Catalogue - Services'!S$20</f>
        <v>1</v>
      </c>
      <c r="W19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1" s="21">
        <f>PriceModelTable[[#This Row],[Service Fees]]+PriceModelTable[[#This Row],[Effort Bands]]</f>
        <v>0</v>
      </c>
      <c r="Z191" s="2"/>
      <c r="AA191" s="20"/>
    </row>
    <row r="192" spans="1:27" ht="11.25" customHeight="1" x14ac:dyDescent="0.25">
      <c r="A192" s="51" t="str">
        <f>'Volume Driver - NO EDIT'!$N$1</f>
        <v>2022</v>
      </c>
      <c r="B192" s="51">
        <f>'Volume Driver - NO EDIT'!$N$63</f>
        <v>12</v>
      </c>
      <c r="C192" s="51">
        <f>'Volume Driver - NO EDIT'!N$8</f>
        <v>2800</v>
      </c>
      <c r="D192" s="17" t="str">
        <f>'Price Catalogue - Services'!A$13</f>
        <v>cpu-p</v>
      </c>
      <c r="E192" s="17" t="str">
        <f>'Price Catalogue - Services'!B$13</f>
        <v>6.1.1.4</v>
      </c>
      <c r="F192" s="17">
        <f>'Price Catalogue - Services'!C$13</f>
        <v>1</v>
      </c>
      <c r="G192" s="17" t="str">
        <f>'Price Catalogue - Services'!D$13</f>
        <v>Managed datacentre</v>
      </c>
      <c r="H192" s="17" t="str">
        <f>'Price Catalogue - Services'!E$13</f>
        <v>Cloud Service</v>
      </c>
      <c r="I192" s="17" t="str">
        <f>'Price Catalogue - Services'!F$13</f>
        <v>Compute, CPU</v>
      </c>
      <c r="J192" s="17" t="str">
        <f>'Price Catalogue - Services'!G$13</f>
        <v>vCPU</v>
      </c>
      <c r="K192" s="17" t="str">
        <f>'Price Catalogue - Services'!H$13</f>
        <v>Monthly service fee</v>
      </c>
      <c r="L192" s="17" t="str">
        <f>'Price Catalogue - Services'!I$13</f>
        <v>24/7</v>
      </c>
      <c r="M192" s="17" t="str">
        <f>'Price Catalogue - Services'!J$13</f>
        <v>private</v>
      </c>
      <c r="N192" s="17">
        <f>'Price Catalogue - Services'!K$13</f>
        <v>0</v>
      </c>
      <c r="O192" s="5">
        <f>'Price Catalogue - Services'!L$13</f>
        <v>0</v>
      </c>
      <c r="P192" s="5">
        <f>'Price Catalogue - Services'!M$13</f>
        <v>9.7200000000000006</v>
      </c>
      <c r="Q192" s="5">
        <f>'Price Catalogue - Services'!N$13</f>
        <v>0</v>
      </c>
      <c r="R192" s="38">
        <f>'Price Catalogue - Services'!O$13</f>
        <v>0</v>
      </c>
      <c r="S192" s="17" t="str">
        <f>'Price Catalogue - Services'!P$13</f>
        <v>N/A</v>
      </c>
      <c r="T192" s="5" t="str">
        <f>'Price Catalogue - Services'!Q$13</f>
        <v>N/A</v>
      </c>
      <c r="U192" s="17" t="str">
        <f>'Price Catalogue - Services'!R$13</f>
        <v>The number of provisioned virtual CPUs for powered on VMs, per vCPU.</v>
      </c>
      <c r="V192" s="17">
        <f>'Price Catalogue - Services'!S$13</f>
        <v>1</v>
      </c>
      <c r="W19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2" s="21">
        <f>PriceModelTable[[#This Row],[Service Fees]]+PriceModelTable[[#This Row],[Effort Bands]]</f>
        <v>0</v>
      </c>
      <c r="Z192" s="2"/>
      <c r="AA192" s="20"/>
    </row>
    <row r="193" spans="1:27" ht="11.25" customHeight="1" x14ac:dyDescent="0.25">
      <c r="A193" s="51" t="str">
        <f>'Volume Driver - NO EDIT'!$N$1</f>
        <v>2022</v>
      </c>
      <c r="B193" s="51">
        <f>'Volume Driver - NO EDIT'!$N$63</f>
        <v>12</v>
      </c>
      <c r="C193" s="51">
        <f>'Volume Driver - NO EDIT'!N$11</f>
        <v>53000</v>
      </c>
      <c r="D193" s="17" t="str">
        <f>'Price Catalogue - Services'!A$16</f>
        <v>gold-dr-p</v>
      </c>
      <c r="E193" s="17" t="str">
        <f>'Price Catalogue - Services'!B$16</f>
        <v>6.1.1.4</v>
      </c>
      <c r="F193" s="17">
        <f>'Price Catalogue - Services'!C$16</f>
        <v>4</v>
      </c>
      <c r="G193" s="17" t="str">
        <f>'Price Catalogue - Services'!D$16</f>
        <v>Managed datacentre</v>
      </c>
      <c r="H193" s="17" t="str">
        <f>'Price Catalogue - Services'!E$16</f>
        <v>Cloud Service</v>
      </c>
      <c r="I193" s="17" t="str">
        <f>'Price Catalogue - Services'!F$16</f>
        <v>Storage, gold, replicated</v>
      </c>
      <c r="J193" s="17" t="str">
        <f>'Price Catalogue - Services'!G$16</f>
        <v>GB</v>
      </c>
      <c r="K193" s="17" t="str">
        <f>'Price Catalogue - Services'!H$16</f>
        <v>Monthly service fee</v>
      </c>
      <c r="L193" s="17" t="str">
        <f>'Price Catalogue - Services'!I$16</f>
        <v>24/7</v>
      </c>
      <c r="M193" s="17" t="str">
        <f>'Price Catalogue - Services'!J$16</f>
        <v>private</v>
      </c>
      <c r="N193" s="17">
        <f>'Price Catalogue - Services'!K$16</f>
        <v>0</v>
      </c>
      <c r="O193" s="5">
        <f>'Price Catalogue - Services'!L$16</f>
        <v>0</v>
      </c>
      <c r="P193" s="5">
        <f>'Price Catalogue - Services'!M$16</f>
        <v>0.65</v>
      </c>
      <c r="Q193" s="5">
        <f>'Price Catalogue - Services'!N$16</f>
        <v>0</v>
      </c>
      <c r="R193" s="38">
        <f>'Price Catalogue - Services'!O$16</f>
        <v>0</v>
      </c>
      <c r="S193" s="17" t="str">
        <f>'Price Catalogue - Services'!P$16</f>
        <v>N/A</v>
      </c>
      <c r="T193" s="5" t="str">
        <f>'Price Catalogue - Services'!Q$16</f>
        <v>N/A</v>
      </c>
      <c r="U193" s="17" t="str">
        <f>'Price Catalogue - Services'!R$16</f>
        <v>The amount of provisioned storage, "gold" tier, with cross-datacentre replication, per GB.</v>
      </c>
      <c r="V193" s="17">
        <f>'Price Catalogue - Services'!S$16</f>
        <v>1</v>
      </c>
      <c r="W19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3" s="21">
        <f>PriceModelTable[[#This Row],[Service Fees]]+PriceModelTable[[#This Row],[Effort Bands]]</f>
        <v>0</v>
      </c>
      <c r="Z193" s="2"/>
      <c r="AA193" s="20"/>
    </row>
    <row r="194" spans="1:27" ht="11.25" customHeight="1" x14ac:dyDescent="0.25">
      <c r="A194" s="51" t="str">
        <f>'Volume Driver - NO EDIT'!$N$1</f>
        <v>2022</v>
      </c>
      <c r="B194" s="51">
        <f>'Volume Driver - NO EDIT'!$N$63</f>
        <v>12</v>
      </c>
      <c r="C194" s="51">
        <f>'Volume Driver - NO EDIT'!N$12</f>
        <v>33000</v>
      </c>
      <c r="D194" s="17" t="str">
        <f>'Price Catalogue - Services'!A$17</f>
        <v>gold-p</v>
      </c>
      <c r="E194" s="17" t="str">
        <f>'Price Catalogue - Services'!B$17</f>
        <v>6.1.1.4</v>
      </c>
      <c r="F194" s="17">
        <f>'Price Catalogue - Services'!C$17</f>
        <v>5</v>
      </c>
      <c r="G194" s="17" t="str">
        <f>'Price Catalogue - Services'!D$17</f>
        <v>Managed datacentre</v>
      </c>
      <c r="H194" s="17" t="str">
        <f>'Price Catalogue - Services'!E$17</f>
        <v>Cloud Service</v>
      </c>
      <c r="I194" s="17" t="str">
        <f>'Price Catalogue - Services'!F$17</f>
        <v>Storage, gold</v>
      </c>
      <c r="J194" s="17" t="str">
        <f>'Price Catalogue - Services'!G$17</f>
        <v>GB</v>
      </c>
      <c r="K194" s="17" t="str">
        <f>'Price Catalogue - Services'!H$17</f>
        <v>Monthly service fee</v>
      </c>
      <c r="L194" s="17" t="str">
        <f>'Price Catalogue - Services'!I$17</f>
        <v>24/7</v>
      </c>
      <c r="M194" s="17" t="str">
        <f>'Price Catalogue - Services'!J$17</f>
        <v>private</v>
      </c>
      <c r="N194" s="17">
        <f>'Price Catalogue - Services'!K$17</f>
        <v>0</v>
      </c>
      <c r="O194" s="5">
        <f>'Price Catalogue - Services'!L$17</f>
        <v>0</v>
      </c>
      <c r="P194" s="5">
        <f>'Price Catalogue - Services'!M$17</f>
        <v>0.32</v>
      </c>
      <c r="Q194" s="5">
        <f>'Price Catalogue - Services'!N$17</f>
        <v>0</v>
      </c>
      <c r="R194" s="38">
        <f>'Price Catalogue - Services'!O$17</f>
        <v>0</v>
      </c>
      <c r="S194" s="17" t="str">
        <f>'Price Catalogue - Services'!P$17</f>
        <v>N/A</v>
      </c>
      <c r="T194" s="5" t="str">
        <f>'Price Catalogue - Services'!Q$17</f>
        <v>N/A</v>
      </c>
      <c r="U194" s="17" t="str">
        <f>'Price Catalogue - Services'!R$17</f>
        <v>The amount of provisioned storage, "gold" tier, per GB.</v>
      </c>
      <c r="V194" s="17">
        <f>'Price Catalogue - Services'!S$17</f>
        <v>1</v>
      </c>
      <c r="W19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4" s="42">
        <f>PriceModelTable[[#This Row],[Service Fees]]+PriceModelTable[[#This Row],[Effort Bands]]</f>
        <v>0</v>
      </c>
      <c r="Z194" s="2"/>
      <c r="AA194" s="20"/>
    </row>
    <row r="195" spans="1:27" ht="11.25" customHeight="1" x14ac:dyDescent="0.25">
      <c r="A195" s="51" t="str">
        <f>'Volume Driver - NO EDIT'!$N$1</f>
        <v>2022</v>
      </c>
      <c r="B195" s="51">
        <f>'Volume Driver - NO EDIT'!$N$63</f>
        <v>12</v>
      </c>
      <c r="C195" s="51">
        <f>'Volume Driver - NO EDIT'!N$10</f>
        <v>1</v>
      </c>
      <c r="D195" s="17" t="str">
        <f>'Price Catalogue - Services'!A$15</f>
        <v>net-p</v>
      </c>
      <c r="E195" s="17" t="str">
        <f>'Price Catalogue - Services'!B$15</f>
        <v>6.1.1.4</v>
      </c>
      <c r="F195" s="17">
        <f>'Price Catalogue - Services'!C$15</f>
        <v>3</v>
      </c>
      <c r="G195" s="17" t="str">
        <f>'Price Catalogue - Services'!D$15</f>
        <v>Managed datacentre</v>
      </c>
      <c r="H195" s="17" t="str">
        <f>'Price Catalogue - Services'!E$15</f>
        <v>Cloud Service</v>
      </c>
      <c r="I195" s="17" t="str">
        <f>'Price Catalogue - Services'!F$15</f>
        <v>Compute, network</v>
      </c>
      <c r="J195" s="17" t="str">
        <f>'Price Catalogue - Services'!G$15</f>
        <v>managed datacentre</v>
      </c>
      <c r="K195" s="17" t="str">
        <f>'Price Catalogue - Services'!H$15</f>
        <v>Monthly service fee</v>
      </c>
      <c r="L195" s="17" t="str">
        <f>'Price Catalogue - Services'!I$15</f>
        <v>24/7</v>
      </c>
      <c r="M195" s="17" t="str">
        <f>'Price Catalogue - Services'!J$15</f>
        <v>private</v>
      </c>
      <c r="N195" s="17" t="str">
        <f>'Price Catalogue - Services'!K$15</f>
        <v>N/A</v>
      </c>
      <c r="O195" s="5">
        <f>'Price Catalogue - Services'!L$15</f>
        <v>0</v>
      </c>
      <c r="P195" s="5">
        <f>'Price Catalogue - Services'!M$15</f>
        <v>40500</v>
      </c>
      <c r="Q195" s="5">
        <f>'Price Catalogue - Services'!N$15</f>
        <v>0</v>
      </c>
      <c r="R195" s="38">
        <f>'Price Catalogue - Services'!O$15</f>
        <v>0</v>
      </c>
      <c r="S195" s="17" t="str">
        <f>'Price Catalogue - Services'!P$15</f>
        <v>N/A</v>
      </c>
      <c r="T195" s="5" t="str">
        <f>'Price Catalogue - Services'!Q$15</f>
        <v>N/A</v>
      </c>
      <c r="U195" s="17" t="str">
        <f>'Price Catalogue - Services'!R$15</f>
        <v>The cost for network management for the entire managed datacentre.</v>
      </c>
      <c r="V195" s="17">
        <f>'Price Catalogue - Services'!S$15</f>
        <v>1</v>
      </c>
      <c r="W19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5" s="42">
        <f>PriceModelTable[[#This Row],[Service Fees]]+PriceModelTable[[#This Row],[Effort Bands]]</f>
        <v>0</v>
      </c>
      <c r="Z195" s="2"/>
      <c r="AA195" s="20"/>
    </row>
    <row r="196" spans="1:27" ht="11.25" customHeight="1" x14ac:dyDescent="0.25">
      <c r="A196" s="51" t="str">
        <f>'Volume Driver - NO EDIT'!$N$1</f>
        <v>2022</v>
      </c>
      <c r="B196" s="51">
        <f>'Volume Driver - NO EDIT'!$N$63</f>
        <v>12</v>
      </c>
      <c r="C196" s="51">
        <f>'Volume Driver - NO EDIT'!N$9</f>
        <v>8400</v>
      </c>
      <c r="D196" s="17" t="str">
        <f>'Price Catalogue - Services'!A$14</f>
        <v>ram-p</v>
      </c>
      <c r="E196" s="17" t="str">
        <f>'Price Catalogue - Services'!B$14</f>
        <v>6.1.1.4</v>
      </c>
      <c r="F196" s="17">
        <f>'Price Catalogue - Services'!C$14</f>
        <v>2</v>
      </c>
      <c r="G196" s="17" t="str">
        <f>'Price Catalogue - Services'!D$14</f>
        <v>Managed datacentre</v>
      </c>
      <c r="H196" s="17" t="str">
        <f>'Price Catalogue - Services'!E$14</f>
        <v>Cloud Service</v>
      </c>
      <c r="I196" s="17" t="str">
        <f>'Price Catalogue - Services'!F$14</f>
        <v>Compute, RAM</v>
      </c>
      <c r="J196" s="17" t="str">
        <f>'Price Catalogue - Services'!G$14</f>
        <v>GB</v>
      </c>
      <c r="K196" s="17" t="str">
        <f>'Price Catalogue - Services'!H$14</f>
        <v>Monthly service fee</v>
      </c>
      <c r="L196" s="17" t="str">
        <f>'Price Catalogue - Services'!I$14</f>
        <v>24/7</v>
      </c>
      <c r="M196" s="17" t="str">
        <f>'Price Catalogue - Services'!J$14</f>
        <v>private</v>
      </c>
      <c r="N196" s="17">
        <f>'Price Catalogue - Services'!K$14</f>
        <v>0</v>
      </c>
      <c r="O196" s="5">
        <f>'Price Catalogue - Services'!L$14</f>
        <v>0</v>
      </c>
      <c r="P196" s="5">
        <f>'Price Catalogue - Services'!M$14</f>
        <v>3.24</v>
      </c>
      <c r="Q196" s="5">
        <f>'Price Catalogue - Services'!N$14</f>
        <v>0</v>
      </c>
      <c r="R196" s="38">
        <f>'Price Catalogue - Services'!O$14</f>
        <v>0</v>
      </c>
      <c r="S196" s="17" t="str">
        <f>'Price Catalogue - Services'!P$14</f>
        <v>N/A</v>
      </c>
      <c r="T196" s="5" t="str">
        <f>'Price Catalogue - Services'!Q$14</f>
        <v>N/A</v>
      </c>
      <c r="U196" s="17" t="str">
        <f>'Price Catalogue - Services'!R$14</f>
        <v>The amount of provisioned RAM for powered on VMs, per GB.</v>
      </c>
      <c r="V196" s="17">
        <f>'Price Catalogue - Services'!S$14</f>
        <v>1</v>
      </c>
      <c r="W19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6" s="42">
        <f>PriceModelTable[[#This Row],[Service Fees]]+PriceModelTable[[#This Row],[Effort Bands]]</f>
        <v>0</v>
      </c>
      <c r="Z196" s="2"/>
      <c r="AA196" s="20"/>
    </row>
    <row r="197" spans="1:27" ht="11.25" customHeight="1" x14ac:dyDescent="0.25">
      <c r="A197" s="51" t="str">
        <f>'Volume Driver - NO EDIT'!$N$1</f>
        <v>2022</v>
      </c>
      <c r="B197" s="51">
        <f>'Volume Driver - NO EDIT'!$N$63</f>
        <v>12</v>
      </c>
      <c r="C197" s="51">
        <f>'Volume Driver - NO EDIT'!N$13</f>
        <v>11000</v>
      </c>
      <c r="D197" s="17" t="str">
        <f>'Price Catalogue - Services'!A$18</f>
        <v>silver-dr-p</v>
      </c>
      <c r="E197" s="17" t="str">
        <f>'Price Catalogue - Services'!B$18</f>
        <v>6.1.1.4</v>
      </c>
      <c r="F197" s="17">
        <f>'Price Catalogue - Services'!C$18</f>
        <v>6</v>
      </c>
      <c r="G197" s="17" t="str">
        <f>'Price Catalogue - Services'!D$18</f>
        <v>Managed datacentre</v>
      </c>
      <c r="H197" s="17" t="str">
        <f>'Price Catalogue - Services'!E$18</f>
        <v>Cloud Service</v>
      </c>
      <c r="I197" s="17" t="str">
        <f>'Price Catalogue - Services'!F$18</f>
        <v>Storage, silver, replicated</v>
      </c>
      <c r="J197" s="17" t="str">
        <f>'Price Catalogue - Services'!G$18</f>
        <v>GB</v>
      </c>
      <c r="K197" s="17" t="str">
        <f>'Price Catalogue - Services'!H$18</f>
        <v>Monthly service fee</v>
      </c>
      <c r="L197" s="17" t="str">
        <f>'Price Catalogue - Services'!I$18</f>
        <v>24/7</v>
      </c>
      <c r="M197" s="17" t="str">
        <f>'Price Catalogue - Services'!J$18</f>
        <v>private</v>
      </c>
      <c r="N197" s="17">
        <f>'Price Catalogue - Services'!K$18</f>
        <v>0</v>
      </c>
      <c r="O197" s="5">
        <f>'Price Catalogue - Services'!L$18</f>
        <v>0</v>
      </c>
      <c r="P197" s="5">
        <f>'Price Catalogue - Services'!M$18</f>
        <v>0.41</v>
      </c>
      <c r="Q197" s="5">
        <f>'Price Catalogue - Services'!N$18</f>
        <v>0</v>
      </c>
      <c r="R197" s="38">
        <f>'Price Catalogue - Services'!O$18</f>
        <v>0</v>
      </c>
      <c r="S197" s="17" t="str">
        <f>'Price Catalogue - Services'!P$18</f>
        <v>N/A</v>
      </c>
      <c r="T197" s="5" t="str">
        <f>'Price Catalogue - Services'!Q$18</f>
        <v>N/A</v>
      </c>
      <c r="U197" s="17" t="str">
        <f>'Price Catalogue - Services'!R$18</f>
        <v>The amount of provisioned storage, "silver" tier, with cross-datacentre replication, per GB.</v>
      </c>
      <c r="V197" s="17">
        <f>'Price Catalogue - Services'!S$18</f>
        <v>1</v>
      </c>
      <c r="W19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7" s="42">
        <f>PriceModelTable[[#This Row],[Service Fees]]+PriceModelTable[[#This Row],[Effort Bands]]</f>
        <v>0</v>
      </c>
      <c r="Z197" s="2"/>
      <c r="AA197" s="20"/>
    </row>
    <row r="198" spans="1:27" ht="11.25" customHeight="1" x14ac:dyDescent="0.25">
      <c r="A198" s="51" t="str">
        <f>'Volume Driver - NO EDIT'!$N$1</f>
        <v>2022</v>
      </c>
      <c r="B198" s="51">
        <f>'Volume Driver - NO EDIT'!$N$63</f>
        <v>12</v>
      </c>
      <c r="C198" s="51">
        <f>'Volume Driver - NO EDIT'!N$14</f>
        <v>129000</v>
      </c>
      <c r="D198" s="17" t="str">
        <f>'Price Catalogue - Services'!A$19</f>
        <v>silver-p</v>
      </c>
      <c r="E198" s="17" t="str">
        <f>'Price Catalogue - Services'!B$19</f>
        <v>6.1.1.4</v>
      </c>
      <c r="F198" s="17">
        <f>'Price Catalogue - Services'!C$19</f>
        <v>7</v>
      </c>
      <c r="G198" s="17" t="str">
        <f>'Price Catalogue - Services'!D$19</f>
        <v>Managed datacentre</v>
      </c>
      <c r="H198" s="17" t="str">
        <f>'Price Catalogue - Services'!E$19</f>
        <v>Cloud Service</v>
      </c>
      <c r="I198" s="17" t="str">
        <f>'Price Catalogue - Services'!F$19</f>
        <v>Storage, silver</v>
      </c>
      <c r="J198" s="17" t="str">
        <f>'Price Catalogue - Services'!G$19</f>
        <v>GB</v>
      </c>
      <c r="K198" s="17" t="str">
        <f>'Price Catalogue - Services'!H$19</f>
        <v>Monthly service fee</v>
      </c>
      <c r="L198" s="17" t="str">
        <f>'Price Catalogue - Services'!I$19</f>
        <v>24/7</v>
      </c>
      <c r="M198" s="17" t="str">
        <f>'Price Catalogue - Services'!J$19</f>
        <v>private</v>
      </c>
      <c r="N198" s="17">
        <f>'Price Catalogue - Services'!K$19</f>
        <v>0</v>
      </c>
      <c r="O198" s="5">
        <f>'Price Catalogue - Services'!L$19</f>
        <v>0</v>
      </c>
      <c r="P198" s="5">
        <f>'Price Catalogue - Services'!M$19</f>
        <v>0.2</v>
      </c>
      <c r="Q198" s="5">
        <f>'Price Catalogue - Services'!N$19</f>
        <v>0</v>
      </c>
      <c r="R198" s="38">
        <f>'Price Catalogue - Services'!O$19</f>
        <v>0</v>
      </c>
      <c r="S198" s="17" t="str">
        <f>'Price Catalogue - Services'!P$19</f>
        <v>N/A</v>
      </c>
      <c r="T198" s="5" t="str">
        <f>'Price Catalogue - Services'!Q$19</f>
        <v>N/A</v>
      </c>
      <c r="U198" s="17" t="str">
        <f>'Price Catalogue - Services'!R$19</f>
        <v>The amount of provisioned storage, "silver" tier, per GB.</v>
      </c>
      <c r="V198" s="17">
        <f>'Price Catalogue - Services'!S$19</f>
        <v>1</v>
      </c>
      <c r="W19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8" s="42">
        <f>PriceModelTable[[#This Row],[Service Fees]]+PriceModelTable[[#This Row],[Effort Bands]]</f>
        <v>0</v>
      </c>
      <c r="Z198" s="2"/>
      <c r="AA198" s="20"/>
    </row>
    <row r="199" spans="1:27" ht="11.25" customHeight="1" x14ac:dyDescent="0.25">
      <c r="A199" s="51" t="str">
        <f>'Volume Driver - NO EDIT'!$N$1</f>
        <v>2022</v>
      </c>
      <c r="B199" s="51">
        <f>'Volume Driver - NO EDIT'!$N$63</f>
        <v>12</v>
      </c>
      <c r="C199" s="51">
        <f>'Volume Driver - NO EDIT'!N$23</f>
        <v>0</v>
      </c>
      <c r="D199" s="17" t="str">
        <f>'Price Catalogue - Services'!A$28</f>
        <v>bronze-tc</v>
      </c>
      <c r="E199" s="17" t="str">
        <f>'Price Catalogue - Services'!B$28</f>
        <v>6.1.1.4</v>
      </c>
      <c r="F199" s="17">
        <f>'Price Catalogue - Services'!C$28</f>
        <v>8</v>
      </c>
      <c r="G199" s="17" t="str">
        <f>'Price Catalogue - Services'!D$28</f>
        <v>Managed datacentre</v>
      </c>
      <c r="H199" s="17" t="str">
        <f>'Price Catalogue - Services'!E$28</f>
        <v>Cloud Service</v>
      </c>
      <c r="I199" s="17" t="str">
        <f>'Price Catalogue - Services'!F$28</f>
        <v>Storage, bronze</v>
      </c>
      <c r="J199" s="17" t="str">
        <f>'Price Catalogue - Services'!G$28</f>
        <v>GB</v>
      </c>
      <c r="K199" s="17" t="str">
        <f>'Price Catalogue - Services'!H$28</f>
        <v>Monthly service fee</v>
      </c>
      <c r="L199" s="17" t="str">
        <f>'Price Catalogue - Services'!I$28</f>
        <v>24/7</v>
      </c>
      <c r="M199" s="17" t="str">
        <f>'Price Catalogue - Services'!J$28</f>
        <v>trusted community</v>
      </c>
      <c r="N199" s="17" t="str">
        <f>'Price Catalogue - Services'!K$28</f>
        <v>N/A</v>
      </c>
      <c r="O199" s="5">
        <f>'Price Catalogue - Services'!L$28</f>
        <v>0</v>
      </c>
      <c r="P199" s="5" t="str">
        <f>'Price Catalogue - Services'!M$28</f>
        <v>N/A</v>
      </c>
      <c r="Q199" s="5">
        <f>'Price Catalogue - Services'!N$28</f>
        <v>0</v>
      </c>
      <c r="R199" s="38">
        <f>'Price Catalogue - Services'!O$28</f>
        <v>0</v>
      </c>
      <c r="S199" s="17" t="str">
        <f>'Price Catalogue - Services'!P$28</f>
        <v>N/A</v>
      </c>
      <c r="T199" s="5" t="str">
        <f>'Price Catalogue - Services'!Q$28</f>
        <v>N/A</v>
      </c>
      <c r="U199" s="17" t="str">
        <f>'Price Catalogue - Services'!R$28</f>
        <v>The amount of provisioned storage, "bronze" tier, per GB.</v>
      </c>
      <c r="V199" s="17">
        <f>'Price Catalogue - Services'!S$28</f>
        <v>1</v>
      </c>
      <c r="W19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19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199" s="42">
        <f>PriceModelTable[[#This Row],[Service Fees]]+PriceModelTable[[#This Row],[Effort Bands]]</f>
        <v>0</v>
      </c>
      <c r="Z199" s="2"/>
      <c r="AA199" s="20"/>
    </row>
    <row r="200" spans="1:27" ht="11.25" customHeight="1" x14ac:dyDescent="0.25">
      <c r="A200" s="51" t="str">
        <f>'Volume Driver - NO EDIT'!$N$1</f>
        <v>2022</v>
      </c>
      <c r="B200" s="51">
        <f>'Volume Driver - NO EDIT'!$N$63</f>
        <v>12</v>
      </c>
      <c r="C200" s="51">
        <f>'Volume Driver - NO EDIT'!N$16</f>
        <v>0</v>
      </c>
      <c r="D200" s="17" t="str">
        <f>'Price Catalogue - Services'!A$21</f>
        <v>cpu-tc</v>
      </c>
      <c r="E200" s="17" t="str">
        <f>'Price Catalogue - Services'!B$21</f>
        <v>6.1.1.4</v>
      </c>
      <c r="F200" s="17">
        <f>'Price Catalogue - Services'!C$21</f>
        <v>1</v>
      </c>
      <c r="G200" s="17" t="str">
        <f>'Price Catalogue - Services'!D$21</f>
        <v>Managed datacentre</v>
      </c>
      <c r="H200" s="17" t="str">
        <f>'Price Catalogue - Services'!E$21</f>
        <v>Cloud Service</v>
      </c>
      <c r="I200" s="17" t="str">
        <f>'Price Catalogue - Services'!F$21</f>
        <v>Compute, CPU</v>
      </c>
      <c r="J200" s="17" t="str">
        <f>'Price Catalogue - Services'!G$21</f>
        <v>vCPU</v>
      </c>
      <c r="K200" s="17" t="str">
        <f>'Price Catalogue - Services'!H$21</f>
        <v>Monthly service fee</v>
      </c>
      <c r="L200" s="17" t="str">
        <f>'Price Catalogue - Services'!I$21</f>
        <v>24/7</v>
      </c>
      <c r="M200" s="17" t="str">
        <f>'Price Catalogue - Services'!J$21</f>
        <v>trusted community</v>
      </c>
      <c r="N200" s="17" t="str">
        <f>'Price Catalogue - Services'!K$21</f>
        <v>N/A</v>
      </c>
      <c r="O200" s="5">
        <f>'Price Catalogue - Services'!L$21</f>
        <v>0</v>
      </c>
      <c r="P200" s="5" t="str">
        <f>'Price Catalogue - Services'!M$21</f>
        <v>N/A</v>
      </c>
      <c r="Q200" s="5">
        <f>'Price Catalogue - Services'!N$21</f>
        <v>0</v>
      </c>
      <c r="R200" s="38">
        <f>'Price Catalogue - Services'!O$21</f>
        <v>0</v>
      </c>
      <c r="S200" s="17" t="str">
        <f>'Price Catalogue - Services'!P$21</f>
        <v>N/A</v>
      </c>
      <c r="T200" s="5" t="str">
        <f>'Price Catalogue - Services'!Q$21</f>
        <v>N/A</v>
      </c>
      <c r="U200" s="17" t="str">
        <f>'Price Catalogue - Services'!R$21</f>
        <v>The number of provisioned virtual CPUs for powered on VMs, per vCPU.</v>
      </c>
      <c r="V200" s="17">
        <f>'Price Catalogue - Services'!S$21</f>
        <v>1</v>
      </c>
      <c r="W20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0" s="42">
        <f>PriceModelTable[[#This Row],[Service Fees]]+PriceModelTable[[#This Row],[Effort Bands]]</f>
        <v>0</v>
      </c>
      <c r="Z200" s="2"/>
      <c r="AA200" s="20"/>
    </row>
    <row r="201" spans="1:27" ht="11.25" customHeight="1" x14ac:dyDescent="0.25">
      <c r="A201" s="51" t="str">
        <f>'Volume Driver - NO EDIT'!$N$1</f>
        <v>2022</v>
      </c>
      <c r="B201" s="51">
        <f>'Volume Driver - NO EDIT'!$N$63</f>
        <v>12</v>
      </c>
      <c r="C201" s="51">
        <f>'Volume Driver - NO EDIT'!N$19</f>
        <v>0</v>
      </c>
      <c r="D201" s="17" t="str">
        <f>'Price Catalogue - Services'!A$24</f>
        <v>gold-dr-tc</v>
      </c>
      <c r="E201" s="17" t="str">
        <f>'Price Catalogue - Services'!B$24</f>
        <v>6.1.1.4</v>
      </c>
      <c r="F201" s="17">
        <f>'Price Catalogue - Services'!C$24</f>
        <v>4</v>
      </c>
      <c r="G201" s="17" t="str">
        <f>'Price Catalogue - Services'!D$24</f>
        <v>Managed datacentre</v>
      </c>
      <c r="H201" s="17" t="str">
        <f>'Price Catalogue - Services'!E$24</f>
        <v>Cloud Service</v>
      </c>
      <c r="I201" s="17" t="str">
        <f>'Price Catalogue - Services'!F$24</f>
        <v>Storage, gold, replicated</v>
      </c>
      <c r="J201" s="17" t="str">
        <f>'Price Catalogue - Services'!G$24</f>
        <v>GB</v>
      </c>
      <c r="K201" s="17" t="str">
        <f>'Price Catalogue - Services'!H$24</f>
        <v>Monthly service fee</v>
      </c>
      <c r="L201" s="17" t="str">
        <f>'Price Catalogue - Services'!I$24</f>
        <v>24/7</v>
      </c>
      <c r="M201" s="17" t="str">
        <f>'Price Catalogue - Services'!J$24</f>
        <v>trusted community</v>
      </c>
      <c r="N201" s="17" t="str">
        <f>'Price Catalogue - Services'!K$24</f>
        <v>N/A</v>
      </c>
      <c r="O201" s="5">
        <f>'Price Catalogue - Services'!L$24</f>
        <v>0</v>
      </c>
      <c r="P201" s="5" t="str">
        <f>'Price Catalogue - Services'!M$24</f>
        <v>N/A</v>
      </c>
      <c r="Q201" s="5">
        <f>'Price Catalogue - Services'!N$24</f>
        <v>0</v>
      </c>
      <c r="R201" s="38">
        <f>'Price Catalogue - Services'!O$24</f>
        <v>0</v>
      </c>
      <c r="S201" s="17" t="str">
        <f>'Price Catalogue - Services'!P$24</f>
        <v>N/A</v>
      </c>
      <c r="T201" s="5" t="str">
        <f>'Price Catalogue - Services'!Q$24</f>
        <v>N/A</v>
      </c>
      <c r="U201" s="17" t="str">
        <f>'Price Catalogue - Services'!R$24</f>
        <v>The amount of provisioned storage, "gold" tier, with cross-datacentre replication, per GB.</v>
      </c>
      <c r="V201" s="17">
        <f>'Price Catalogue - Services'!S$24</f>
        <v>1</v>
      </c>
      <c r="W20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1" s="42">
        <f>PriceModelTable[[#This Row],[Service Fees]]+PriceModelTable[[#This Row],[Effort Bands]]</f>
        <v>0</v>
      </c>
      <c r="Z201" s="2"/>
      <c r="AA201" s="20"/>
    </row>
    <row r="202" spans="1:27" ht="11.25" customHeight="1" x14ac:dyDescent="0.25">
      <c r="A202" s="51" t="str">
        <f>'Volume Driver - NO EDIT'!$N$1</f>
        <v>2022</v>
      </c>
      <c r="B202" s="51">
        <f>'Volume Driver - NO EDIT'!$N$63</f>
        <v>12</v>
      </c>
      <c r="C202" s="51">
        <f>'Volume Driver - NO EDIT'!N$20</f>
        <v>0</v>
      </c>
      <c r="D202" s="17" t="str">
        <f>'Price Catalogue - Services'!A$25</f>
        <v>gold-tc</v>
      </c>
      <c r="E202" s="17" t="str">
        <f>'Price Catalogue - Services'!B$25</f>
        <v>6.1.1.4</v>
      </c>
      <c r="F202" s="17">
        <f>'Price Catalogue - Services'!C$25</f>
        <v>5</v>
      </c>
      <c r="G202" s="17" t="str">
        <f>'Price Catalogue - Services'!D$25</f>
        <v>Managed datacentre</v>
      </c>
      <c r="H202" s="17" t="str">
        <f>'Price Catalogue - Services'!E$25</f>
        <v>Cloud Service</v>
      </c>
      <c r="I202" s="17" t="str">
        <f>'Price Catalogue - Services'!F$25</f>
        <v>Storage, gold</v>
      </c>
      <c r="J202" s="17" t="str">
        <f>'Price Catalogue - Services'!G$25</f>
        <v>GB</v>
      </c>
      <c r="K202" s="17" t="str">
        <f>'Price Catalogue - Services'!H$25</f>
        <v>Monthly service fee</v>
      </c>
      <c r="L202" s="17" t="str">
        <f>'Price Catalogue - Services'!I$25</f>
        <v>24/7</v>
      </c>
      <c r="M202" s="17" t="str">
        <f>'Price Catalogue - Services'!J$25</f>
        <v>trusted community</v>
      </c>
      <c r="N202" s="17" t="str">
        <f>'Price Catalogue - Services'!K$25</f>
        <v>N/A</v>
      </c>
      <c r="O202" s="5">
        <f>'Price Catalogue - Services'!L$25</f>
        <v>0</v>
      </c>
      <c r="P202" s="5" t="str">
        <f>'Price Catalogue - Services'!M$25</f>
        <v>N/A</v>
      </c>
      <c r="Q202" s="5">
        <f>'Price Catalogue - Services'!N$25</f>
        <v>0</v>
      </c>
      <c r="R202" s="38">
        <f>'Price Catalogue - Services'!O$25</f>
        <v>0</v>
      </c>
      <c r="S202" s="17" t="str">
        <f>'Price Catalogue - Services'!P$25</f>
        <v>N/A</v>
      </c>
      <c r="T202" s="5" t="str">
        <f>'Price Catalogue - Services'!Q$25</f>
        <v>N/A</v>
      </c>
      <c r="U202" s="17" t="str">
        <f>'Price Catalogue - Services'!R$25</f>
        <v>The amount of provisioned storage, "gold" tier, per GB.</v>
      </c>
      <c r="V202" s="17">
        <f>'Price Catalogue - Services'!S$25</f>
        <v>1</v>
      </c>
      <c r="W20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2" s="42">
        <f>PriceModelTable[[#This Row],[Service Fees]]+PriceModelTable[[#This Row],[Effort Bands]]</f>
        <v>0</v>
      </c>
      <c r="Z202" s="2"/>
      <c r="AA202" s="20"/>
    </row>
    <row r="203" spans="1:27" ht="11.25" customHeight="1" x14ac:dyDescent="0.25">
      <c r="A203" s="51" t="str">
        <f>'Volume Driver - NO EDIT'!$N$1</f>
        <v>2022</v>
      </c>
      <c r="B203" s="51">
        <f>'Volume Driver - NO EDIT'!$N$63</f>
        <v>12</v>
      </c>
      <c r="C203" s="51">
        <f>'Volume Driver - NO EDIT'!N$18</f>
        <v>0</v>
      </c>
      <c r="D203" s="17" t="str">
        <f>'Price Catalogue - Services'!A$23</f>
        <v>net-tc</v>
      </c>
      <c r="E203" s="17" t="str">
        <f>'Price Catalogue - Services'!B$23</f>
        <v>6.1.1.4</v>
      </c>
      <c r="F203" s="17">
        <f>'Price Catalogue - Services'!C$23</f>
        <v>3</v>
      </c>
      <c r="G203" s="17" t="str">
        <f>'Price Catalogue - Services'!D$23</f>
        <v>Managed datacentre</v>
      </c>
      <c r="H203" s="17" t="str">
        <f>'Price Catalogue - Services'!E$23</f>
        <v>Cloud Service</v>
      </c>
      <c r="I203" s="17" t="str">
        <f>'Price Catalogue - Services'!F$23</f>
        <v>Compute, network</v>
      </c>
      <c r="J203" s="17" t="str">
        <f>'Price Catalogue - Services'!G$23</f>
        <v>managed datacentre</v>
      </c>
      <c r="K203" s="17" t="str">
        <f>'Price Catalogue - Services'!H$23</f>
        <v>Monthly service fee</v>
      </c>
      <c r="L203" s="17" t="str">
        <f>'Price Catalogue - Services'!I$23</f>
        <v>24/7</v>
      </c>
      <c r="M203" s="17" t="str">
        <f>'Price Catalogue - Services'!J$23</f>
        <v>trusted community</v>
      </c>
      <c r="N203" s="17" t="str">
        <f>'Price Catalogue - Services'!K$23</f>
        <v>N/A</v>
      </c>
      <c r="O203" s="5">
        <f>'Price Catalogue - Services'!L$23</f>
        <v>0</v>
      </c>
      <c r="P203" s="5" t="str">
        <f>'Price Catalogue - Services'!M$23</f>
        <v>N/A</v>
      </c>
      <c r="Q203" s="5">
        <f>'Price Catalogue - Services'!N$23</f>
        <v>0</v>
      </c>
      <c r="R203" s="38">
        <f>'Price Catalogue - Services'!O$23</f>
        <v>0</v>
      </c>
      <c r="S203" s="17" t="str">
        <f>'Price Catalogue - Services'!P$23</f>
        <v>N/A</v>
      </c>
      <c r="T203" s="5" t="str">
        <f>'Price Catalogue - Services'!Q$23</f>
        <v>N/A</v>
      </c>
      <c r="U203" s="17" t="str">
        <f>'Price Catalogue - Services'!R$23</f>
        <v>The cost for network management for the entire managed datacentre.</v>
      </c>
      <c r="V203" s="17">
        <f>'Price Catalogue - Services'!S$23</f>
        <v>1</v>
      </c>
      <c r="W20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3" s="42">
        <f>PriceModelTable[[#This Row],[Service Fees]]+PriceModelTable[[#This Row],[Effort Bands]]</f>
        <v>0</v>
      </c>
      <c r="Z203" s="2"/>
      <c r="AA203" s="20"/>
    </row>
    <row r="204" spans="1:27" ht="11.25" customHeight="1" x14ac:dyDescent="0.25">
      <c r="A204" s="51" t="str">
        <f>'Volume Driver - NO EDIT'!$N$1</f>
        <v>2022</v>
      </c>
      <c r="B204" s="51">
        <f>'Volume Driver - NO EDIT'!$N$63</f>
        <v>12</v>
      </c>
      <c r="C204" s="51">
        <f>'Volume Driver - NO EDIT'!N$17</f>
        <v>0</v>
      </c>
      <c r="D204" s="17" t="str">
        <f>'Price Catalogue - Services'!A$22</f>
        <v>ram-tc</v>
      </c>
      <c r="E204" s="17" t="str">
        <f>'Price Catalogue - Services'!B$22</f>
        <v>6.1.1.4</v>
      </c>
      <c r="F204" s="17">
        <f>'Price Catalogue - Services'!C$22</f>
        <v>2</v>
      </c>
      <c r="G204" s="17" t="str">
        <f>'Price Catalogue - Services'!D$22</f>
        <v>Managed datacentre</v>
      </c>
      <c r="H204" s="17" t="str">
        <f>'Price Catalogue - Services'!E$22</f>
        <v>Cloud Service</v>
      </c>
      <c r="I204" s="17" t="str">
        <f>'Price Catalogue - Services'!F$22</f>
        <v>Compute, RAM</v>
      </c>
      <c r="J204" s="17" t="str">
        <f>'Price Catalogue - Services'!G$22</f>
        <v>GB</v>
      </c>
      <c r="K204" s="17" t="str">
        <f>'Price Catalogue - Services'!H$22</f>
        <v>Monthly service fee</v>
      </c>
      <c r="L204" s="17" t="str">
        <f>'Price Catalogue - Services'!I$22</f>
        <v>24/7</v>
      </c>
      <c r="M204" s="17" t="str">
        <f>'Price Catalogue - Services'!J$22</f>
        <v>trusted community</v>
      </c>
      <c r="N204" s="17" t="str">
        <f>'Price Catalogue - Services'!K$22</f>
        <v>N/A</v>
      </c>
      <c r="O204" s="5">
        <f>'Price Catalogue - Services'!L$22</f>
        <v>0</v>
      </c>
      <c r="P204" s="5" t="str">
        <f>'Price Catalogue - Services'!M$22</f>
        <v>N/A</v>
      </c>
      <c r="Q204" s="5">
        <f>'Price Catalogue - Services'!N$22</f>
        <v>0</v>
      </c>
      <c r="R204" s="38">
        <f>'Price Catalogue - Services'!O$22</f>
        <v>0</v>
      </c>
      <c r="S204" s="17" t="str">
        <f>'Price Catalogue - Services'!P$22</f>
        <v>N/A</v>
      </c>
      <c r="T204" s="5" t="str">
        <f>'Price Catalogue - Services'!Q$22</f>
        <v>N/A</v>
      </c>
      <c r="U204" s="17" t="str">
        <f>'Price Catalogue - Services'!R$22</f>
        <v>The amount of provisioned RAM for powered on VMs, per GB.</v>
      </c>
      <c r="V204" s="17">
        <f>'Price Catalogue - Services'!S$22</f>
        <v>1</v>
      </c>
      <c r="W20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4" s="42">
        <f>PriceModelTable[[#This Row],[Service Fees]]+PriceModelTable[[#This Row],[Effort Bands]]</f>
        <v>0</v>
      </c>
      <c r="Z204" s="2"/>
      <c r="AA204" s="20"/>
    </row>
    <row r="205" spans="1:27" ht="11.25" customHeight="1" x14ac:dyDescent="0.25">
      <c r="A205" s="51" t="str">
        <f>'Volume Driver - NO EDIT'!$N$1</f>
        <v>2022</v>
      </c>
      <c r="B205" s="51">
        <f>'Volume Driver - NO EDIT'!$N$63</f>
        <v>12</v>
      </c>
      <c r="C205" s="51">
        <f>'Volume Driver - NO EDIT'!N$21</f>
        <v>0</v>
      </c>
      <c r="D205" s="17" t="str">
        <f>'Price Catalogue - Services'!A$26</f>
        <v>silver-dr-tc</v>
      </c>
      <c r="E205" s="17" t="str">
        <f>'Price Catalogue - Services'!B$26</f>
        <v>6.1.1.4</v>
      </c>
      <c r="F205" s="17">
        <f>'Price Catalogue - Services'!C$26</f>
        <v>6</v>
      </c>
      <c r="G205" s="17" t="str">
        <f>'Price Catalogue - Services'!D$26</f>
        <v>Managed datacentre</v>
      </c>
      <c r="H205" s="17" t="str">
        <f>'Price Catalogue - Services'!E$26</f>
        <v>Cloud Service</v>
      </c>
      <c r="I205" s="17" t="str">
        <f>'Price Catalogue - Services'!F$26</f>
        <v>Storage, silver, replicated</v>
      </c>
      <c r="J205" s="17" t="str">
        <f>'Price Catalogue - Services'!G$26</f>
        <v>GB</v>
      </c>
      <c r="K205" s="17" t="str">
        <f>'Price Catalogue - Services'!H$26</f>
        <v>Monthly service fee</v>
      </c>
      <c r="L205" s="17" t="str">
        <f>'Price Catalogue - Services'!I$26</f>
        <v>24/7</v>
      </c>
      <c r="M205" s="17" t="str">
        <f>'Price Catalogue - Services'!J$26</f>
        <v>trusted community</v>
      </c>
      <c r="N205" s="17" t="str">
        <f>'Price Catalogue - Services'!K$26</f>
        <v>N/A</v>
      </c>
      <c r="O205" s="5">
        <f>'Price Catalogue - Services'!L$26</f>
        <v>0</v>
      </c>
      <c r="P205" s="5" t="str">
        <f>'Price Catalogue - Services'!M$26</f>
        <v>N/A</v>
      </c>
      <c r="Q205" s="5">
        <f>'Price Catalogue - Services'!N$26</f>
        <v>0</v>
      </c>
      <c r="R205" s="38">
        <f>'Price Catalogue - Services'!O$26</f>
        <v>0</v>
      </c>
      <c r="S205" s="17" t="str">
        <f>'Price Catalogue - Services'!P$26</f>
        <v>N/A</v>
      </c>
      <c r="T205" s="5" t="str">
        <f>'Price Catalogue - Services'!Q$26</f>
        <v>N/A</v>
      </c>
      <c r="U205" s="17" t="str">
        <f>'Price Catalogue - Services'!R$26</f>
        <v>The amount of provisioned storage, "silver" tier, with cross-datacentre replication, per GB.</v>
      </c>
      <c r="V205" s="17">
        <f>'Price Catalogue - Services'!S$26</f>
        <v>1</v>
      </c>
      <c r="W20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5" s="42">
        <f>PriceModelTable[[#This Row],[Service Fees]]+PriceModelTable[[#This Row],[Effort Bands]]</f>
        <v>0</v>
      </c>
      <c r="Z205" s="2"/>
      <c r="AA205" s="20"/>
    </row>
    <row r="206" spans="1:27" ht="11.25" customHeight="1" x14ac:dyDescent="0.25">
      <c r="A206" s="51" t="str">
        <f>'Volume Driver - NO EDIT'!$N$1</f>
        <v>2022</v>
      </c>
      <c r="B206" s="51">
        <f>'Volume Driver - NO EDIT'!$N$63</f>
        <v>12</v>
      </c>
      <c r="C206" s="51">
        <f>'Volume Driver - NO EDIT'!N$22</f>
        <v>0</v>
      </c>
      <c r="D206" s="17" t="str">
        <f>'Price Catalogue - Services'!A$27</f>
        <v>silver-tc</v>
      </c>
      <c r="E206" s="17" t="str">
        <f>'Price Catalogue - Services'!B$27</f>
        <v>6.1.1.4</v>
      </c>
      <c r="F206" s="17">
        <f>'Price Catalogue - Services'!C$27</f>
        <v>7</v>
      </c>
      <c r="G206" s="17" t="str">
        <f>'Price Catalogue - Services'!D$27</f>
        <v>Managed datacentre</v>
      </c>
      <c r="H206" s="17" t="str">
        <f>'Price Catalogue - Services'!E$27</f>
        <v>Cloud Service</v>
      </c>
      <c r="I206" s="17" t="str">
        <f>'Price Catalogue - Services'!F$27</f>
        <v>Storage, silver</v>
      </c>
      <c r="J206" s="17" t="str">
        <f>'Price Catalogue - Services'!G$27</f>
        <v>GB</v>
      </c>
      <c r="K206" s="17" t="str">
        <f>'Price Catalogue - Services'!H$27</f>
        <v>Monthly service fee</v>
      </c>
      <c r="L206" s="17" t="str">
        <f>'Price Catalogue - Services'!I$27</f>
        <v>24/7</v>
      </c>
      <c r="M206" s="17" t="str">
        <f>'Price Catalogue - Services'!J$27</f>
        <v>trusted community</v>
      </c>
      <c r="N206" s="17" t="str">
        <f>'Price Catalogue - Services'!K$27</f>
        <v>N/A</v>
      </c>
      <c r="O206" s="5">
        <f>'Price Catalogue - Services'!L$27</f>
        <v>0</v>
      </c>
      <c r="P206" s="5" t="str">
        <f>'Price Catalogue - Services'!M$27</f>
        <v>N/A</v>
      </c>
      <c r="Q206" s="5">
        <f>'Price Catalogue - Services'!N$27</f>
        <v>0</v>
      </c>
      <c r="R206" s="38">
        <f>'Price Catalogue - Services'!O$27</f>
        <v>0</v>
      </c>
      <c r="S206" s="17" t="str">
        <f>'Price Catalogue - Services'!P$27</f>
        <v>N/A</v>
      </c>
      <c r="T206" s="5" t="str">
        <f>'Price Catalogue - Services'!Q$27</f>
        <v>N/A</v>
      </c>
      <c r="U206" s="17" t="str">
        <f>'Price Catalogue - Services'!R$27</f>
        <v>The amount of provisioned storage, "silver" tier, per GB.</v>
      </c>
      <c r="V206" s="17">
        <f>'Price Catalogue - Services'!S$27</f>
        <v>1</v>
      </c>
      <c r="W20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6" s="42">
        <f>PriceModelTable[[#This Row],[Service Fees]]+PriceModelTable[[#This Row],[Effort Bands]]</f>
        <v>0</v>
      </c>
      <c r="Z206" s="2"/>
      <c r="AA206" s="20"/>
    </row>
    <row r="207" spans="1:27" ht="11.25" customHeight="1" x14ac:dyDescent="0.25">
      <c r="A207" s="51" t="str">
        <f>'Volume Driver - NO EDIT'!$N$1</f>
        <v>2022</v>
      </c>
      <c r="B207" s="51">
        <f>'Volume Driver - NO EDIT'!$N$63</f>
        <v>12</v>
      </c>
      <c r="C207" s="51">
        <f>'Volume Driver - NO EDIT'!N$26</f>
        <v>600</v>
      </c>
      <c r="D207" s="17" t="str">
        <f>'Price Catalogue - Services'!A$31</f>
        <v>lic-lnx</v>
      </c>
      <c r="E207" s="17" t="str">
        <f>'Price Catalogue - Services'!B$31</f>
        <v>6.1.1.5</v>
      </c>
      <c r="F207" s="17">
        <f>'Price Catalogue - Services'!C$31</f>
        <v>0</v>
      </c>
      <c r="G207" s="17" t="str">
        <f>'Price Catalogue - Services'!D$31</f>
        <v>Managed datacentre</v>
      </c>
      <c r="H207" s="17" t="str">
        <f>'Price Catalogue - Services'!E$31</f>
        <v>Managed OS</v>
      </c>
      <c r="I207" s="17" t="str">
        <f>'Price Catalogue - Services'!F$31</f>
        <v>OS license, Linux</v>
      </c>
      <c r="J207" s="17" t="str">
        <f>'Price Catalogue - Services'!G$31</f>
        <v>VM</v>
      </c>
      <c r="K207" s="17" t="str">
        <f>'Price Catalogue - Services'!H$31</f>
        <v>Monthly service fee</v>
      </c>
      <c r="L207" s="17" t="str">
        <f>'Price Catalogue - Services'!I$31</f>
        <v>24/7</v>
      </c>
      <c r="M207" s="17" t="str">
        <f>'Price Catalogue - Services'!J$31</f>
        <v>private</v>
      </c>
      <c r="N207" s="17">
        <f>'Price Catalogue - Services'!K$31</f>
        <v>0</v>
      </c>
      <c r="O207" s="5">
        <f>'Price Catalogue - Services'!L$31</f>
        <v>0</v>
      </c>
      <c r="P207" s="5">
        <f>'Price Catalogue - Services'!M$31</f>
        <v>31.5</v>
      </c>
      <c r="Q207" s="5">
        <f>'Price Catalogue - Services'!N$31</f>
        <v>0</v>
      </c>
      <c r="R207" s="38">
        <f>'Price Catalogue - Services'!O$31</f>
        <v>0</v>
      </c>
      <c r="S207" s="17" t="str">
        <f>'Price Catalogue - Services'!P$31</f>
        <v>N/A</v>
      </c>
      <c r="T207" s="5" t="str">
        <f>'Price Catalogue - Services'!Q$31</f>
        <v>N/A</v>
      </c>
      <c r="U207" s="17" t="str">
        <f>'Price Catalogue - Services'!R$31</f>
        <v>The license for one instance of RHEL for a powered on VM.</v>
      </c>
      <c r="V207" s="17">
        <f>'Price Catalogue - Services'!S$31</f>
        <v>1</v>
      </c>
      <c r="W20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7" s="42">
        <f>PriceModelTable[[#This Row],[Service Fees]]+PriceModelTable[[#This Row],[Effort Bands]]</f>
        <v>0</v>
      </c>
      <c r="Z207" s="2"/>
      <c r="AA207" s="20"/>
    </row>
    <row r="208" spans="1:27" ht="11.25" customHeight="1" x14ac:dyDescent="0.25">
      <c r="A208" s="51" t="str">
        <f>'Volume Driver - NO EDIT'!$N$1</f>
        <v>2022</v>
      </c>
      <c r="B208" s="51">
        <f>'Volume Driver - NO EDIT'!$N$63</f>
        <v>12</v>
      </c>
      <c r="C208" s="51">
        <f>'Volume Driver - NO EDIT'!N$27</f>
        <v>380</v>
      </c>
      <c r="D208" s="17" t="str">
        <f>'Price Catalogue - Services'!A$32</f>
        <v>lic-win</v>
      </c>
      <c r="E208" s="17" t="str">
        <f>'Price Catalogue - Services'!B$32</f>
        <v>6.1.1.5</v>
      </c>
      <c r="F208" s="17">
        <f>'Price Catalogue - Services'!C$32</f>
        <v>0</v>
      </c>
      <c r="G208" s="17" t="str">
        <f>'Price Catalogue - Services'!D$32</f>
        <v>Managed datacentre</v>
      </c>
      <c r="H208" s="17" t="str">
        <f>'Price Catalogue - Services'!E$32</f>
        <v>Managed OS</v>
      </c>
      <c r="I208" s="17" t="str">
        <f>'Price Catalogue - Services'!F$32</f>
        <v>OS license, Windows</v>
      </c>
      <c r="J208" s="17" t="str">
        <f>'Price Catalogue - Services'!G$32</f>
        <v>VM</v>
      </c>
      <c r="K208" s="17" t="str">
        <f>'Price Catalogue - Services'!H$32</f>
        <v>Monthly service fee</v>
      </c>
      <c r="L208" s="17" t="str">
        <f>'Price Catalogue - Services'!I$32</f>
        <v>24/7</v>
      </c>
      <c r="M208" s="17" t="str">
        <f>'Price Catalogue - Services'!J$32</f>
        <v>private</v>
      </c>
      <c r="N208" s="17">
        <f>'Price Catalogue - Services'!K$32</f>
        <v>0</v>
      </c>
      <c r="O208" s="5">
        <f>'Price Catalogue - Services'!L$32</f>
        <v>0</v>
      </c>
      <c r="P208" s="5">
        <f>'Price Catalogue - Services'!M$32</f>
        <v>31.5</v>
      </c>
      <c r="Q208" s="5">
        <f>'Price Catalogue - Services'!N$32</f>
        <v>0</v>
      </c>
      <c r="R208" s="38">
        <f>'Price Catalogue - Services'!O$32</f>
        <v>0</v>
      </c>
      <c r="S208" s="17" t="str">
        <f>'Price Catalogue - Services'!P$32</f>
        <v>N/A</v>
      </c>
      <c r="T208" s="5" t="str">
        <f>'Price Catalogue - Services'!Q$32</f>
        <v>N/A</v>
      </c>
      <c r="U208" s="17" t="str">
        <f>'Price Catalogue - Services'!R$32</f>
        <v>The license for one instance of Window Server for a powered on VM.</v>
      </c>
      <c r="V208" s="17">
        <f>'Price Catalogue - Services'!S$32</f>
        <v>1</v>
      </c>
      <c r="W20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8" s="42">
        <f>PriceModelTable[[#This Row],[Service Fees]]+PriceModelTable[[#This Row],[Effort Bands]]</f>
        <v>0</v>
      </c>
      <c r="Z208" s="2"/>
      <c r="AA208" s="20"/>
    </row>
    <row r="209" spans="1:27" ht="11.25" customHeight="1" x14ac:dyDescent="0.25">
      <c r="A209" s="51" t="str">
        <f>'Volume Driver - NO EDIT'!$N$1</f>
        <v>2022</v>
      </c>
      <c r="B209" s="51">
        <f>'Volume Driver - NO EDIT'!$N$63</f>
        <v>12</v>
      </c>
      <c r="C209" s="51">
        <f>'Volume Driver - NO EDIT'!N$24</f>
        <v>1</v>
      </c>
      <c r="D209" s="17" t="str">
        <f>'Price Catalogue - Services'!A$29</f>
        <v>os-lnx</v>
      </c>
      <c r="E209" s="17" t="str">
        <f>'Price Catalogue - Services'!B$29</f>
        <v>6.1.1.5</v>
      </c>
      <c r="F209" s="17">
        <f>'Price Catalogue - Services'!C$29</f>
        <v>0</v>
      </c>
      <c r="G209" s="17" t="str">
        <f>'Price Catalogue - Services'!D$29</f>
        <v>Managed datacentre</v>
      </c>
      <c r="H209" s="17" t="str">
        <f>'Price Catalogue - Services'!E$29</f>
        <v>Managed OS</v>
      </c>
      <c r="I209" s="17" t="str">
        <f>'Price Catalogue - Services'!F$29</f>
        <v>Managed OS, Linux</v>
      </c>
      <c r="J209" s="17" t="str">
        <f>'Price Catalogue - Services'!G$29</f>
        <v>managed datacentre</v>
      </c>
      <c r="K209" s="17" t="str">
        <f>'Price Catalogue - Services'!H$29</f>
        <v>Monthly service fee</v>
      </c>
      <c r="L209" s="17" t="str">
        <f>'Price Catalogue - Services'!I$29</f>
        <v>24/7</v>
      </c>
      <c r="M209" s="17" t="str">
        <f>'Price Catalogue - Services'!J$29</f>
        <v>private</v>
      </c>
      <c r="N209" s="17" t="str">
        <f>'Price Catalogue - Services'!K$29</f>
        <v>N/A</v>
      </c>
      <c r="O209" s="5">
        <f>'Price Catalogue - Services'!L$29</f>
        <v>0</v>
      </c>
      <c r="P209" s="5">
        <f>'Price Catalogue - Services'!M$29</f>
        <v>11250</v>
      </c>
      <c r="Q209" s="5">
        <f>'Price Catalogue - Services'!N$29</f>
        <v>0</v>
      </c>
      <c r="R209" s="38">
        <f>'Price Catalogue - Services'!O$29</f>
        <v>0</v>
      </c>
      <c r="S209" s="17" t="str">
        <f>'Price Catalogue - Services'!P$29</f>
        <v>E3</v>
      </c>
      <c r="T209" s="5">
        <f>'Price Catalogue - Services'!Q$29</f>
        <v>0</v>
      </c>
      <c r="U209" s="17" t="str">
        <f>'Price Catalogue - Services'!R$29</f>
        <v>The fee for for managing all Linux OSes. Changes are billable via the Effor Band.</v>
      </c>
      <c r="V209" s="17">
        <f>'Price Catalogue - Services'!S$29</f>
        <v>1</v>
      </c>
      <c r="W20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0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09" s="42">
        <f>PriceModelTable[[#This Row],[Service Fees]]+PriceModelTable[[#This Row],[Effort Bands]]</f>
        <v>0</v>
      </c>
      <c r="Z209" s="2"/>
      <c r="AA209" s="20"/>
    </row>
    <row r="210" spans="1:27" ht="11.25" customHeight="1" x14ac:dyDescent="0.25">
      <c r="A210" s="51" t="str">
        <f>'Volume Driver - NO EDIT'!$N$1</f>
        <v>2022</v>
      </c>
      <c r="B210" s="51">
        <f>'Volume Driver - NO EDIT'!$N$63</f>
        <v>12</v>
      </c>
      <c r="C210" s="51">
        <f>'Volume Driver - NO EDIT'!N$25</f>
        <v>1</v>
      </c>
      <c r="D210" s="17" t="str">
        <f>'Price Catalogue - Services'!A$30</f>
        <v>os-win</v>
      </c>
      <c r="E210" s="17" t="str">
        <f>'Price Catalogue - Services'!B$30</f>
        <v>6.1.1.5</v>
      </c>
      <c r="F210" s="17">
        <f>'Price Catalogue - Services'!C$30</f>
        <v>0</v>
      </c>
      <c r="G210" s="17" t="str">
        <f>'Price Catalogue - Services'!D$30</f>
        <v>Managed datacentre</v>
      </c>
      <c r="H210" s="17" t="str">
        <f>'Price Catalogue - Services'!E$30</f>
        <v>Managed OS</v>
      </c>
      <c r="I210" s="17" t="str">
        <f>'Price Catalogue - Services'!F$30</f>
        <v>Managed OS, Windows</v>
      </c>
      <c r="J210" s="17" t="str">
        <f>'Price Catalogue - Services'!G$30</f>
        <v>managed datacentre</v>
      </c>
      <c r="K210" s="17" t="str">
        <f>'Price Catalogue - Services'!H$30</f>
        <v>Monthly service fee</v>
      </c>
      <c r="L210" s="17" t="str">
        <f>'Price Catalogue - Services'!I$30</f>
        <v>24/7</v>
      </c>
      <c r="M210" s="17" t="str">
        <f>'Price Catalogue - Services'!J$30</f>
        <v>private</v>
      </c>
      <c r="N210" s="17" t="str">
        <f>'Price Catalogue - Services'!K$30</f>
        <v>N/A</v>
      </c>
      <c r="O210" s="5">
        <f>'Price Catalogue - Services'!L$30</f>
        <v>0</v>
      </c>
      <c r="P210" s="5">
        <f>'Price Catalogue - Services'!M$30</f>
        <v>5400</v>
      </c>
      <c r="Q210" s="5">
        <f>'Price Catalogue - Services'!N$30</f>
        <v>0</v>
      </c>
      <c r="R210" s="38">
        <f>'Price Catalogue - Services'!O$30</f>
        <v>0</v>
      </c>
      <c r="S210" s="17" t="str">
        <f>'Price Catalogue - Services'!P$30</f>
        <v>E3</v>
      </c>
      <c r="T210" s="5">
        <f>'Price Catalogue - Services'!Q$30</f>
        <v>0</v>
      </c>
      <c r="U210" s="17" t="str">
        <f>'Price Catalogue - Services'!R$30</f>
        <v>The fee for for managing all Windows OSes. Changes are billable via the Effor Band.</v>
      </c>
      <c r="V210" s="17">
        <f>'Price Catalogue - Services'!S$30</f>
        <v>1</v>
      </c>
      <c r="W21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0" s="42">
        <f>PriceModelTable[[#This Row],[Service Fees]]+PriceModelTable[[#This Row],[Effort Bands]]</f>
        <v>0</v>
      </c>
      <c r="Z210" s="2"/>
      <c r="AA210" s="20"/>
    </row>
    <row r="211" spans="1:27" ht="11.25" customHeight="1" x14ac:dyDescent="0.25">
      <c r="A211" s="51" t="str">
        <f>'Volume Driver - NO EDIT'!$N$1</f>
        <v>2022</v>
      </c>
      <c r="B211" s="51">
        <f>'Volume Driver - NO EDIT'!$N$63</f>
        <v>12</v>
      </c>
      <c r="C211" s="51">
        <f>'Volume Driver - NO EDIT'!N$28</f>
        <v>10</v>
      </c>
      <c r="D211" s="17" t="str">
        <f>'Price Catalogue - Services'!A$33</f>
        <v>inet-p</v>
      </c>
      <c r="E211" s="17" t="str">
        <f>'Price Catalogue - Services'!B$33</f>
        <v>6.1.1.7</v>
      </c>
      <c r="F211" s="17">
        <f>'Price Catalogue - Services'!C$33</f>
        <v>0</v>
      </c>
      <c r="G211" s="17" t="str">
        <f>'Price Catalogue - Services'!D$33</f>
        <v>Managed datacentre</v>
      </c>
      <c r="H211" s="17" t="str">
        <f>'Price Catalogue - Services'!E$33</f>
        <v>Internet access</v>
      </c>
      <c r="I211" s="17" t="str">
        <f>'Price Catalogue - Services'!F$33</f>
        <v>Internet access, datacentre</v>
      </c>
      <c r="J211" s="17" t="str">
        <f>'Price Catalogue - Services'!G$33</f>
        <v>100 Mbit/s</v>
      </c>
      <c r="K211" s="17" t="str">
        <f>'Price Catalogue - Services'!H$33</f>
        <v>Monthly service fee</v>
      </c>
      <c r="L211" s="17" t="str">
        <f>'Price Catalogue - Services'!I$33</f>
        <v>24/7</v>
      </c>
      <c r="M211" s="17" t="str">
        <f>'Price Catalogue - Services'!J$33</f>
        <v>private</v>
      </c>
      <c r="N211" s="17" t="str">
        <f>'Price Catalogue - Services'!K$33</f>
        <v>N/A</v>
      </c>
      <c r="O211" s="5">
        <f>'Price Catalogue - Services'!L$33</f>
        <v>0</v>
      </c>
      <c r="P211" s="5">
        <f>'Price Catalogue - Services'!M$33</f>
        <v>734.39</v>
      </c>
      <c r="Q211" s="5">
        <f>'Price Catalogue - Services'!N$33</f>
        <v>0</v>
      </c>
      <c r="R211" s="38">
        <f>'Price Catalogue - Services'!O$33</f>
        <v>0</v>
      </c>
      <c r="S211" s="17" t="str">
        <f>'Price Catalogue - Services'!P$33</f>
        <v>N/A</v>
      </c>
      <c r="T211" s="5" t="str">
        <f>'Price Catalogue - Services'!Q$33</f>
        <v>N/A</v>
      </c>
      <c r="U211" s="17" t="str">
        <f>'Price Catalogue - Services'!R$33</f>
        <v>Highly available Internet access supporting ECHA's PI IP and ASN.</v>
      </c>
      <c r="V211" s="17">
        <f>'Price Catalogue - Services'!S$33</f>
        <v>1</v>
      </c>
      <c r="W21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1" s="42">
        <f>PriceModelTable[[#This Row],[Service Fees]]+PriceModelTable[[#This Row],[Effort Bands]]</f>
        <v>0</v>
      </c>
      <c r="Z211" s="2"/>
      <c r="AA211" s="20"/>
    </row>
    <row r="212" spans="1:27" ht="11.25" customHeight="1" x14ac:dyDescent="0.25">
      <c r="A212" s="51" t="str">
        <f>'Volume Driver - NO EDIT'!$N$1</f>
        <v>2022</v>
      </c>
      <c r="B212" s="51">
        <f>'Volume Driver - NO EDIT'!$N$63</f>
        <v>12</v>
      </c>
      <c r="C212" s="51">
        <f>'Volume Driver - NO EDIT'!N$29</f>
        <v>0</v>
      </c>
      <c r="D212" s="17" t="str">
        <f>'Price Catalogue - Services'!A$34</f>
        <v>inet-tc</v>
      </c>
      <c r="E212" s="17" t="str">
        <f>'Price Catalogue - Services'!B$34</f>
        <v>6.1.1.7</v>
      </c>
      <c r="F212" s="17">
        <f>'Price Catalogue - Services'!C$34</f>
        <v>0</v>
      </c>
      <c r="G212" s="17" t="str">
        <f>'Price Catalogue - Services'!D$34</f>
        <v>Managed datacentre</v>
      </c>
      <c r="H212" s="17" t="str">
        <f>'Price Catalogue - Services'!E$34</f>
        <v>Internet access</v>
      </c>
      <c r="I212" s="17" t="str">
        <f>'Price Catalogue - Services'!F$34</f>
        <v>Internet access, datacentre</v>
      </c>
      <c r="J212" s="17" t="str">
        <f>'Price Catalogue - Services'!G$34</f>
        <v>100 Mbit/s</v>
      </c>
      <c r="K212" s="17" t="str">
        <f>'Price Catalogue - Services'!H$34</f>
        <v>Monthly service fee</v>
      </c>
      <c r="L212" s="17" t="str">
        <f>'Price Catalogue - Services'!I$34</f>
        <v>24/7</v>
      </c>
      <c r="M212" s="17" t="str">
        <f>'Price Catalogue - Services'!J$34</f>
        <v>trusted community</v>
      </c>
      <c r="N212" s="17" t="str">
        <f>'Price Catalogue - Services'!K$34</f>
        <v>N/A</v>
      </c>
      <c r="O212" s="5">
        <f>'Price Catalogue - Services'!L$34</f>
        <v>0</v>
      </c>
      <c r="P212" s="5">
        <f>'Price Catalogue - Services'!M$34</f>
        <v>367.2</v>
      </c>
      <c r="Q212" s="5">
        <f>'Price Catalogue - Services'!N$34</f>
        <v>0</v>
      </c>
      <c r="R212" s="38">
        <f>'Price Catalogue - Services'!O$34</f>
        <v>0</v>
      </c>
      <c r="S212" s="17" t="str">
        <f>'Price Catalogue - Services'!P$34</f>
        <v>N/A</v>
      </c>
      <c r="T212" s="5" t="str">
        <f>'Price Catalogue - Services'!Q$34</f>
        <v>N/A</v>
      </c>
      <c r="U212" s="17" t="str">
        <f>'Price Catalogue - Services'!R$34</f>
        <v>Highly available Internet access supporting ECHA's PI IP and ASN.</v>
      </c>
      <c r="V212" s="17">
        <f>'Price Catalogue - Services'!S$34</f>
        <v>1</v>
      </c>
      <c r="W21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2" s="21">
        <f>PriceModelTable[[#This Row],[Service Fees]]+PriceModelTable[[#This Row],[Effort Bands]]</f>
        <v>0</v>
      </c>
      <c r="Z212" s="2"/>
      <c r="AA212" s="20"/>
    </row>
    <row r="213" spans="1:27" ht="11.25" customHeight="1" x14ac:dyDescent="0.25">
      <c r="A213" s="51" t="str">
        <f>'Volume Driver - NO EDIT'!$N$1</f>
        <v>2022</v>
      </c>
      <c r="B213" s="51">
        <f>'Volume Driver - NO EDIT'!$N$63</f>
        <v>12</v>
      </c>
      <c r="C213" s="51">
        <f>'Volume Driver - NO EDIT'!N$31</f>
        <v>6</v>
      </c>
      <c r="D213" s="17" t="str">
        <f>'Price Catalogue - Services'!A$36</f>
        <v>ipsec-p</v>
      </c>
      <c r="E213" s="17" t="str">
        <f>'Price Catalogue - Services'!B$36</f>
        <v>6.1.1.8</v>
      </c>
      <c r="F213" s="17">
        <f>'Price Catalogue - Services'!C$36</f>
        <v>0</v>
      </c>
      <c r="G213" s="17" t="str">
        <f>'Price Catalogue - Services'!D$36</f>
        <v>Managed datacentre</v>
      </c>
      <c r="H213" s="17" t="str">
        <f>'Price Catalogue - Services'!E$36</f>
        <v>Remote access</v>
      </c>
      <c r="I213" s="17" t="str">
        <f>'Price Catalogue - Services'!F$36</f>
        <v>IPSec tunnel</v>
      </c>
      <c r="J213" s="17" t="str">
        <f>'Price Catalogue - Services'!G$36</f>
        <v>10 tunnels</v>
      </c>
      <c r="K213" s="17" t="str">
        <f>'Price Catalogue - Services'!H$36</f>
        <v>Monthly service fee</v>
      </c>
      <c r="L213" s="17" t="str">
        <f>'Price Catalogue - Services'!I$36</f>
        <v>24/7</v>
      </c>
      <c r="M213" s="17" t="str">
        <f>'Price Catalogue - Services'!J$36</f>
        <v>private</v>
      </c>
      <c r="N213" s="17" t="str">
        <f>'Price Catalogue - Services'!K$36</f>
        <v>N/A</v>
      </c>
      <c r="O213" s="5">
        <f>'Price Catalogue - Services'!L$36</f>
        <v>0</v>
      </c>
      <c r="P213" s="5">
        <f>'Price Catalogue - Services'!M$36</f>
        <v>399.09</v>
      </c>
      <c r="Q213" s="5">
        <f>'Price Catalogue - Services'!N$36</f>
        <v>0</v>
      </c>
      <c r="R213" s="38">
        <f>'Price Catalogue - Services'!O$36</f>
        <v>0</v>
      </c>
      <c r="S213" s="17" t="str">
        <f>'Price Catalogue - Services'!P$36</f>
        <v>E1</v>
      </c>
      <c r="T213" s="5">
        <f>'Price Catalogue - Services'!Q$36</f>
        <v>0</v>
      </c>
      <c r="U213" s="17" t="str">
        <f>'Price Catalogue - Services'!R$36</f>
        <v>IPSec tunnels to ECHA partners, per 10 tunnels. Changes charged separately via Effort Band.</v>
      </c>
      <c r="V213" s="17">
        <f>'Price Catalogue - Services'!S$36</f>
        <v>1</v>
      </c>
      <c r="W21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3" s="21">
        <f>PriceModelTable[[#This Row],[Service Fees]]+PriceModelTable[[#This Row],[Effort Bands]]</f>
        <v>0</v>
      </c>
      <c r="Z213" s="2"/>
      <c r="AA213" s="20"/>
    </row>
    <row r="214" spans="1:27" ht="11.25" customHeight="1" x14ac:dyDescent="0.25">
      <c r="A214" s="51" t="str">
        <f>'Volume Driver - NO EDIT'!$N$1</f>
        <v>2022</v>
      </c>
      <c r="B214" s="51">
        <f>'Volume Driver - NO EDIT'!$N$63</f>
        <v>12</v>
      </c>
      <c r="C214" s="51">
        <f>'Volume Driver - NO EDIT'!N$30</f>
        <v>1</v>
      </c>
      <c r="D214" s="17" t="str">
        <f>'Price Catalogue - Services'!A$35</f>
        <v>pulse-p</v>
      </c>
      <c r="E214" s="17" t="str">
        <f>'Price Catalogue - Services'!B$35</f>
        <v>6.1.1.8</v>
      </c>
      <c r="F214" s="17">
        <f>'Price Catalogue - Services'!C$35</f>
        <v>0</v>
      </c>
      <c r="G214" s="17" t="str">
        <f>'Price Catalogue - Services'!D$35</f>
        <v>Managed datacentre</v>
      </c>
      <c r="H214" s="17" t="str">
        <f>'Price Catalogue - Services'!E$35</f>
        <v>Remote access</v>
      </c>
      <c r="I214" s="17" t="str">
        <f>'Price Catalogue - Services'!F$35</f>
        <v>Pulse SA &amp; RSA auth.</v>
      </c>
      <c r="J214" s="17" t="str">
        <f>'Price Catalogue - Services'!G$35</f>
        <v>managed datacentre</v>
      </c>
      <c r="K214" s="17" t="str">
        <f>'Price Catalogue - Services'!H$35</f>
        <v>Monthly service fee</v>
      </c>
      <c r="L214" s="17" t="str">
        <f>'Price Catalogue - Services'!I$35</f>
        <v>24/7</v>
      </c>
      <c r="M214" s="17" t="str">
        <f>'Price Catalogue - Services'!J$35</f>
        <v>private</v>
      </c>
      <c r="N214" s="17" t="str">
        <f>'Price Catalogue - Services'!K$35</f>
        <v>N/A</v>
      </c>
      <c r="O214" s="5">
        <f>'Price Catalogue - Services'!L$35</f>
        <v>0</v>
      </c>
      <c r="P214" s="5">
        <f>'Price Catalogue - Services'!M$35</f>
        <v>1800</v>
      </c>
      <c r="Q214" s="5">
        <f>'Price Catalogue - Services'!N$35</f>
        <v>0</v>
      </c>
      <c r="R214" s="38">
        <f>'Price Catalogue - Services'!O$35</f>
        <v>0</v>
      </c>
      <c r="S214" s="17" t="str">
        <f>'Price Catalogue - Services'!P$35</f>
        <v>E5</v>
      </c>
      <c r="T214" s="5">
        <f>'Price Catalogue - Services'!Q$35</f>
        <v>0</v>
      </c>
      <c r="U214" s="17" t="str">
        <f>'Price Catalogue - Services'!R$35</f>
        <v>Pulse Secure Access and RSA authentication with ECHA owned tokens, for entire managed datacentre. Changes charged separately via Effort Band.</v>
      </c>
      <c r="V214" s="17">
        <f>'Price Catalogue - Services'!S$35</f>
        <v>1</v>
      </c>
      <c r="W21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4" s="21">
        <f>PriceModelTable[[#This Row],[Service Fees]]+PriceModelTable[[#This Row],[Effort Bands]]</f>
        <v>0</v>
      </c>
      <c r="Z214" s="2"/>
      <c r="AA214" s="20"/>
    </row>
    <row r="215" spans="1:27" ht="11.25" customHeight="1" x14ac:dyDescent="0.25">
      <c r="A215" s="51" t="str">
        <f>'Volume Driver - NO EDIT'!$N$1</f>
        <v>2022</v>
      </c>
      <c r="B215" s="51">
        <f>'Volume Driver - NO EDIT'!$N$63</f>
        <v>12</v>
      </c>
      <c r="C215" s="51">
        <f>'Volume Driver - NO EDIT'!N$32</f>
        <v>0</v>
      </c>
      <c r="D215" s="17" t="str">
        <f>'Price Catalogue - Services'!A$37</f>
        <v>ipsec-tc</v>
      </c>
      <c r="E215" s="17" t="str">
        <f>'Price Catalogue - Services'!B$37</f>
        <v>6.1.1.8</v>
      </c>
      <c r="F215" s="17">
        <f>'Price Catalogue - Services'!C$37</f>
        <v>0</v>
      </c>
      <c r="G215" s="17" t="str">
        <f>'Price Catalogue - Services'!D$37</f>
        <v>Managed datacentre</v>
      </c>
      <c r="H215" s="17" t="str">
        <f>'Price Catalogue - Services'!E$37</f>
        <v>Remote access</v>
      </c>
      <c r="I215" s="17" t="str">
        <f>'Price Catalogue - Services'!F$37</f>
        <v>IPSec tunnel</v>
      </c>
      <c r="J215" s="17" t="str">
        <f>'Price Catalogue - Services'!G$37</f>
        <v>10 tunnels</v>
      </c>
      <c r="K215" s="17" t="str">
        <f>'Price Catalogue - Services'!H$37</f>
        <v>Monthly service fee</v>
      </c>
      <c r="L215" s="17" t="str">
        <f>'Price Catalogue - Services'!I$37</f>
        <v>24/7</v>
      </c>
      <c r="M215" s="17" t="str">
        <f>'Price Catalogue - Services'!J$37</f>
        <v>trusted community</v>
      </c>
      <c r="N215" s="17" t="str">
        <f>'Price Catalogue - Services'!K$37</f>
        <v>N/A</v>
      </c>
      <c r="O215" s="5">
        <f>'Price Catalogue - Services'!L$37</f>
        <v>0</v>
      </c>
      <c r="P215" s="5">
        <f>'Price Catalogue - Services'!M$37</f>
        <v>399.09</v>
      </c>
      <c r="Q215" s="5">
        <f>'Price Catalogue - Services'!N$37</f>
        <v>0</v>
      </c>
      <c r="R215" s="38">
        <f>'Price Catalogue - Services'!O$37</f>
        <v>0</v>
      </c>
      <c r="S215" s="17" t="str">
        <f>'Price Catalogue - Services'!P$37</f>
        <v>E1</v>
      </c>
      <c r="T215" s="5">
        <f>'Price Catalogue - Services'!Q$37</f>
        <v>0</v>
      </c>
      <c r="U215" s="17" t="str">
        <f>'Price Catalogue - Services'!R$37</f>
        <v>IPSec tunnels to ECHA partners, per 10 tunnels. Changes charged separately via Effort Band.</v>
      </c>
      <c r="V215" s="17">
        <f>'Price Catalogue - Services'!S$37</f>
        <v>1</v>
      </c>
      <c r="W21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5" s="21">
        <f>PriceModelTable[[#This Row],[Service Fees]]+PriceModelTable[[#This Row],[Effort Bands]]</f>
        <v>0</v>
      </c>
      <c r="Z215" s="2"/>
      <c r="AA215" s="20"/>
    </row>
    <row r="216" spans="1:27" ht="11.25" customHeight="1" x14ac:dyDescent="0.25">
      <c r="A216" s="51" t="str">
        <f>'Volume Driver - NO EDIT'!$N$1</f>
        <v>2022</v>
      </c>
      <c r="B216" s="51">
        <f>'Volume Driver - NO EDIT'!$N$63</f>
        <v>12</v>
      </c>
      <c r="C216" s="51">
        <f>'Volume Driver - NO EDIT'!N$34</f>
        <v>144</v>
      </c>
      <c r="D216" s="17" t="str">
        <f>'Price Catalogue - Services'!A$39</f>
        <v>energy</v>
      </c>
      <c r="E216" s="17" t="str">
        <f>'Price Catalogue - Services'!B$39</f>
        <v>6.1.1.9</v>
      </c>
      <c r="F216" s="17">
        <f>'Price Catalogue - Services'!C$39</f>
        <v>0</v>
      </c>
      <c r="G216" s="17" t="str">
        <f>'Price Catalogue - Services'!D$39</f>
        <v>Managed datacentre</v>
      </c>
      <c r="H216" s="17" t="str">
        <f>'Price Catalogue - Services'!E$39</f>
        <v>Datacentre hosting of ECHA owned hardware</v>
      </c>
      <c r="I216" s="17" t="str">
        <f>'Price Catalogue - Services'!F$39</f>
        <v>Energy</v>
      </c>
      <c r="J216" s="17" t="str">
        <f>'Price Catalogue - Services'!G$39</f>
        <v>kW/h consumed</v>
      </c>
      <c r="K216" s="17" t="str">
        <f>'Price Catalogue - Services'!H$39</f>
        <v>Monthly service fee</v>
      </c>
      <c r="L216" s="17" t="str">
        <f>'Price Catalogue - Services'!I$39</f>
        <v>24/7</v>
      </c>
      <c r="M216" s="17" t="str">
        <f>'Price Catalogue - Services'!J$39</f>
        <v>any</v>
      </c>
      <c r="N216" s="17" t="str">
        <f>'Price Catalogue - Services'!K$39</f>
        <v>N/A</v>
      </c>
      <c r="O216" s="5">
        <f>'Price Catalogue - Services'!L$39</f>
        <v>0</v>
      </c>
      <c r="P216" s="5" t="str">
        <f>'Price Catalogue - Services'!M$39</f>
        <v>N/A</v>
      </c>
      <c r="Q216" s="5">
        <f>'Price Catalogue - Services'!N$39</f>
        <v>0</v>
      </c>
      <c r="R216" s="38">
        <f>'Price Catalogue - Services'!O$39</f>
        <v>0</v>
      </c>
      <c r="S216" s="17" t="str">
        <f>'Price Catalogue - Services'!P$39</f>
        <v>N/A</v>
      </c>
      <c r="T216" s="5" t="str">
        <f>'Price Catalogue - Services'!Q$39</f>
        <v>N/A</v>
      </c>
      <c r="U216" s="17" t="str">
        <f>'Price Catalogue - Services'!R$39</f>
        <v>Power consumed for powered on hosted ECHA owned equipment.</v>
      </c>
      <c r="V216" s="17">
        <f>'Price Catalogue - Services'!S$39</f>
        <v>1</v>
      </c>
      <c r="W21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6" s="21">
        <f>PriceModelTable[[#This Row],[Service Fees]]+PriceModelTable[[#This Row],[Effort Bands]]</f>
        <v>0</v>
      </c>
      <c r="Z216" s="2"/>
      <c r="AA216" s="20"/>
    </row>
    <row r="217" spans="1:27" ht="11.25" customHeight="1" x14ac:dyDescent="0.25">
      <c r="A217" s="51" t="str">
        <f>'Volume Driver - NO EDIT'!$N$1</f>
        <v>2022</v>
      </c>
      <c r="B217" s="51">
        <f>'Volume Driver - NO EDIT'!$N$63</f>
        <v>12</v>
      </c>
      <c r="C217" s="51">
        <f>'Volume Driver - NO EDIT'!N$33</f>
        <v>42</v>
      </c>
      <c r="D217" s="17" t="str">
        <f>'Price Catalogue - Services'!A$38</f>
        <v>rackspace</v>
      </c>
      <c r="E217" s="17" t="str">
        <f>'Price Catalogue - Services'!B$38</f>
        <v>6.1.1.9</v>
      </c>
      <c r="F217" s="17">
        <f>'Price Catalogue - Services'!C$38</f>
        <v>0</v>
      </c>
      <c r="G217" s="17" t="str">
        <f>'Price Catalogue - Services'!D$38</f>
        <v>Managed datacentre</v>
      </c>
      <c r="H217" s="17" t="str">
        <f>'Price Catalogue - Services'!E$38</f>
        <v>Datacentre hosting of ECHA owned hardware</v>
      </c>
      <c r="I217" s="17" t="str">
        <f>'Price Catalogue - Services'!F$38</f>
        <v>Rackspace</v>
      </c>
      <c r="J217" s="17" t="str">
        <f>'Price Catalogue - Services'!G$38</f>
        <v>Rack unit</v>
      </c>
      <c r="K217" s="17" t="str">
        <f>'Price Catalogue - Services'!H$38</f>
        <v>Monthly service fee</v>
      </c>
      <c r="L217" s="17" t="str">
        <f>'Price Catalogue - Services'!I$38</f>
        <v>24/7</v>
      </c>
      <c r="M217" s="17" t="str">
        <f>'Price Catalogue - Services'!J$38</f>
        <v>any</v>
      </c>
      <c r="N217" s="17" t="str">
        <f>'Price Catalogue - Services'!K$38</f>
        <v>N/A</v>
      </c>
      <c r="O217" s="5">
        <f>'Price Catalogue - Services'!L$38</f>
        <v>0</v>
      </c>
      <c r="P217" s="5">
        <f>'Price Catalogue - Services'!M$38</f>
        <v>25.61</v>
      </c>
      <c r="Q217" s="5">
        <f>'Price Catalogue - Services'!N$38</f>
        <v>0</v>
      </c>
      <c r="R217" s="38">
        <f>'Price Catalogue - Services'!O$38</f>
        <v>0</v>
      </c>
      <c r="S217" s="17" t="str">
        <f>'Price Catalogue - Services'!P$38</f>
        <v>N/A</v>
      </c>
      <c r="T217" s="5" t="str">
        <f>'Price Catalogue - Services'!Q$38</f>
        <v>N/A</v>
      </c>
      <c r="U217" s="17" t="str">
        <f>'Price Catalogue - Services'!R$38</f>
        <v>One rack unit hosted for ECHA owned equipment in the DC.</v>
      </c>
      <c r="V217" s="17">
        <f>'Price Catalogue - Services'!S$38</f>
        <v>1</v>
      </c>
      <c r="W21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7" s="21">
        <f>PriceModelTable[[#This Row],[Service Fees]]+PriceModelTable[[#This Row],[Effort Bands]]</f>
        <v>0</v>
      </c>
      <c r="Z217" s="2"/>
      <c r="AA217" s="20"/>
    </row>
    <row r="218" spans="1:27" ht="11.25" customHeight="1" x14ac:dyDescent="0.25">
      <c r="A218" s="51" t="str">
        <f>'Volume Driver - NO EDIT'!$N$1</f>
        <v>2022</v>
      </c>
      <c r="B218" s="51">
        <f>'Volume Driver - NO EDIT'!$N$63</f>
        <v>12</v>
      </c>
      <c r="C218" s="51">
        <f>'Volume Driver - NO EDIT'!N$35</f>
        <v>1</v>
      </c>
      <c r="D218" s="17" t="str">
        <f>'Price Catalogue - Services'!A$40</f>
        <v>lan</v>
      </c>
      <c r="E218" s="17" t="str">
        <f>'Price Catalogue - Services'!B$40</f>
        <v>6.1.2.1</v>
      </c>
      <c r="F218" s="17">
        <f>'Price Catalogue - Services'!C$40</f>
        <v>0</v>
      </c>
      <c r="G218" s="17" t="str">
        <f>'Price Catalogue - Services'!D$40</f>
        <v>Managed ECHA LAN and WAN</v>
      </c>
      <c r="H218" s="17" t="str">
        <f>'Price Catalogue - Services'!E$40</f>
        <v>Managed ECHA LAN</v>
      </c>
      <c r="I218" s="17" t="str">
        <f>'Price Catalogue - Services'!F$40</f>
        <v>LAN management</v>
      </c>
      <c r="J218" s="17" t="str">
        <f>'Price Catalogue - Services'!G$40</f>
        <v>LAN environment</v>
      </c>
      <c r="K218" s="17" t="str">
        <f>'Price Catalogue - Services'!H$40</f>
        <v>Monthly service fee</v>
      </c>
      <c r="L218" s="17" t="str">
        <f>'Price Catalogue - Services'!I$40</f>
        <v>24/7</v>
      </c>
      <c r="M218" s="17" t="str">
        <f>'Price Catalogue - Services'!J$40</f>
        <v>private</v>
      </c>
      <c r="N218" s="17" t="str">
        <f>'Price Catalogue - Services'!K$40</f>
        <v>N/A</v>
      </c>
      <c r="O218" s="5">
        <f>'Price Catalogue - Services'!L$40</f>
        <v>0</v>
      </c>
      <c r="P218" s="5">
        <f>'Price Catalogue - Services'!M$40</f>
        <v>5500.8</v>
      </c>
      <c r="Q218" s="5">
        <f>'Price Catalogue - Services'!N$40</f>
        <v>0</v>
      </c>
      <c r="R218" s="38">
        <f>'Price Catalogue - Services'!O$40</f>
        <v>0</v>
      </c>
      <c r="S218" s="17" t="str">
        <f>'Price Catalogue - Services'!P$40</f>
        <v>E3</v>
      </c>
      <c r="T218" s="5">
        <f>'Price Catalogue - Services'!Q$40</f>
        <v>0</v>
      </c>
      <c r="U218" s="17" t="str">
        <f>'Price Catalogue - Services'!R$40</f>
        <v>Management of ECHA owned LAN  equipment at ECHA premises.  On-site presence may be required. Changes charged separately via Effort Band.</v>
      </c>
      <c r="V218" s="17">
        <f>'Price Catalogue - Services'!S$40</f>
        <v>1</v>
      </c>
      <c r="W21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8" s="21">
        <f>PriceModelTable[[#This Row],[Service Fees]]+PriceModelTable[[#This Row],[Effort Bands]]</f>
        <v>0</v>
      </c>
      <c r="Z218" s="2"/>
      <c r="AA218" s="20"/>
    </row>
    <row r="219" spans="1:27" ht="11.25" customHeight="1" x14ac:dyDescent="0.25">
      <c r="A219" s="51" t="str">
        <f>'Volume Driver - NO EDIT'!$N$1</f>
        <v>2022</v>
      </c>
      <c r="B219" s="51">
        <f>'Volume Driver - NO EDIT'!$N$63</f>
        <v>12</v>
      </c>
      <c r="C219" s="51">
        <f>'Volume Driver - NO EDIT'!N$37</f>
        <v>0</v>
      </c>
      <c r="D219" s="17" t="str">
        <f>'Price Catalogue - Services'!A$42</f>
        <v>inet-cl-p</v>
      </c>
      <c r="E219" s="17" t="str">
        <f>'Price Catalogue - Services'!B$42</f>
        <v>6.1.2.2</v>
      </c>
      <c r="F219" s="17">
        <f>'Price Catalogue - Services'!C$42</f>
        <v>2</v>
      </c>
      <c r="G219" s="17" t="str">
        <f>'Price Catalogue - Services'!D$42</f>
        <v>Managed ECHA LAN and WAN</v>
      </c>
      <c r="H219" s="17" t="str">
        <f>'Price Catalogue - Services'!E$42</f>
        <v>Managed ECHA WAN</v>
      </c>
      <c r="I219" s="17" t="str">
        <f>'Price Catalogue - Services'!F$42</f>
        <v>Internet, client</v>
      </c>
      <c r="J219" s="17" t="str">
        <f>'Price Catalogue - Services'!G$42</f>
        <v>100 Mb/s bandwidth</v>
      </c>
      <c r="K219" s="17" t="str">
        <f>'Price Catalogue - Services'!H$42</f>
        <v>Monthly service fee</v>
      </c>
      <c r="L219" s="17" t="str">
        <f>'Price Catalogue - Services'!I$42</f>
        <v>24/7</v>
      </c>
      <c r="M219" s="17" t="str">
        <f>'Price Catalogue - Services'!J$42</f>
        <v>private</v>
      </c>
      <c r="N219" s="17" t="str">
        <f>'Price Catalogue - Services'!K$42</f>
        <v>N/A</v>
      </c>
      <c r="O219" s="5">
        <f>'Price Catalogue - Services'!L$42</f>
        <v>0</v>
      </c>
      <c r="P219" s="5">
        <f>'Price Catalogue - Services'!M$42</f>
        <v>734.39</v>
      </c>
      <c r="Q219" s="5">
        <f>'Price Catalogue - Services'!N$42</f>
        <v>0</v>
      </c>
      <c r="R219" s="38">
        <f>'Price Catalogue - Services'!O$42</f>
        <v>0</v>
      </c>
      <c r="S219" s="17" t="str">
        <f>'Price Catalogue - Services'!P$42</f>
        <v>N/A</v>
      </c>
      <c r="T219" s="5" t="str">
        <f>'Price Catalogue - Services'!Q$42</f>
        <v>N/A</v>
      </c>
      <c r="U219" s="17" t="str">
        <f>'Price Catalogue - Services'!R$42</f>
        <v>Highly available Internet access for ECHA clients. No double charging if same as for Datacentre.</v>
      </c>
      <c r="V219" s="17">
        <f>'Price Catalogue - Services'!S$42</f>
        <v>1</v>
      </c>
      <c r="W21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1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19" s="21">
        <f>PriceModelTable[[#This Row],[Service Fees]]+PriceModelTable[[#This Row],[Effort Bands]]</f>
        <v>0</v>
      </c>
      <c r="Z219" s="2"/>
      <c r="AA219" s="20"/>
    </row>
    <row r="220" spans="1:27" ht="11.25" customHeight="1" x14ac:dyDescent="0.25">
      <c r="A220" s="51" t="str">
        <f>'Volume Driver - NO EDIT'!$N$1</f>
        <v>2022</v>
      </c>
      <c r="B220" s="51">
        <f>'Volume Driver - NO EDIT'!$N$63</f>
        <v>12</v>
      </c>
      <c r="C220" s="51">
        <f>'Volume Driver - NO EDIT'!N$36</f>
        <v>1</v>
      </c>
      <c r="D220" s="17" t="str">
        <f>'Price Catalogue - Services'!A$41</f>
        <v>wan-p</v>
      </c>
      <c r="E220" s="17" t="str">
        <f>'Price Catalogue - Services'!B$41</f>
        <v>6.1.2.2</v>
      </c>
      <c r="F220" s="17">
        <f>'Price Catalogue - Services'!C$41</f>
        <v>1</v>
      </c>
      <c r="G220" s="17" t="str">
        <f>'Price Catalogue - Services'!D$41</f>
        <v>Managed ECHA LAN and WAN</v>
      </c>
      <c r="H220" s="17" t="str">
        <f>'Price Catalogue - Services'!E$41</f>
        <v>Managed ECHA WAN</v>
      </c>
      <c r="I220" s="17" t="str">
        <f>'Price Catalogue - Services'!F$41</f>
        <v>WAN connectivity</v>
      </c>
      <c r="J220" s="17" t="str">
        <f>'Price Catalogue - Services'!G$41</f>
        <v>Gb/s bandwidth</v>
      </c>
      <c r="K220" s="17" t="str">
        <f>'Price Catalogue - Services'!H$41</f>
        <v>Monthly service fee</v>
      </c>
      <c r="L220" s="17" t="str">
        <f>'Price Catalogue - Services'!I$41</f>
        <v>24/7</v>
      </c>
      <c r="M220" s="17" t="str">
        <f>'Price Catalogue - Services'!J$41</f>
        <v>private</v>
      </c>
      <c r="N220" s="17" t="str">
        <f>'Price Catalogue - Services'!K$41</f>
        <v>N/A</v>
      </c>
      <c r="O220" s="5">
        <f>'Price Catalogue - Services'!L$41</f>
        <v>0</v>
      </c>
      <c r="P220" s="5">
        <f>'Price Catalogue - Services'!M$41</f>
        <v>1003.77</v>
      </c>
      <c r="Q220" s="5">
        <f>'Price Catalogue - Services'!N$41</f>
        <v>0</v>
      </c>
      <c r="R220" s="38">
        <f>'Price Catalogue - Services'!O$41</f>
        <v>0</v>
      </c>
      <c r="S220" s="17" t="str">
        <f>'Price Catalogue - Services'!P$41</f>
        <v>N/A</v>
      </c>
      <c r="T220" s="5" t="str">
        <f>'Price Catalogue - Services'!Q$41</f>
        <v>N/A</v>
      </c>
      <c r="U220" s="17" t="str">
        <f>'Price Catalogue - Services'!R$41</f>
        <v>Highly available WAN connections between ECHA and Contractor datacentres.</v>
      </c>
      <c r="V220" s="17">
        <f>'Price Catalogue - Services'!S$41</f>
        <v>1</v>
      </c>
      <c r="W22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0" s="21">
        <f>PriceModelTable[[#This Row],[Service Fees]]+PriceModelTable[[#This Row],[Effort Bands]]</f>
        <v>0</v>
      </c>
      <c r="Z220" s="2"/>
      <c r="AA220" s="20"/>
    </row>
    <row r="221" spans="1:27" ht="11.25" customHeight="1" x14ac:dyDescent="0.25">
      <c r="A221" s="51" t="str">
        <f>'Volume Driver - NO EDIT'!$N$1</f>
        <v>2022</v>
      </c>
      <c r="B221" s="51">
        <f>'Volume Driver - NO EDIT'!$N$63</f>
        <v>12</v>
      </c>
      <c r="C221" s="51">
        <f>'Volume Driver - NO EDIT'!N$39</f>
        <v>0</v>
      </c>
      <c r="D221" s="17" t="str">
        <f>'Price Catalogue - Services'!A$44</f>
        <v>inet-cl-tc</v>
      </c>
      <c r="E221" s="17" t="str">
        <f>'Price Catalogue - Services'!B$44</f>
        <v>6.1.2.2</v>
      </c>
      <c r="F221" s="17">
        <f>'Price Catalogue - Services'!C$44</f>
        <v>2</v>
      </c>
      <c r="G221" s="17" t="str">
        <f>'Price Catalogue - Services'!D$44</f>
        <v>Managed ECHA LAN and WAN</v>
      </c>
      <c r="H221" s="17" t="str">
        <f>'Price Catalogue - Services'!E$44</f>
        <v>Managed ECHA WAN</v>
      </c>
      <c r="I221" s="17" t="str">
        <f>'Price Catalogue - Services'!F$44</f>
        <v>Internet, client</v>
      </c>
      <c r="J221" s="17" t="str">
        <f>'Price Catalogue - Services'!G$44</f>
        <v>100 Mb/s bandwidth</v>
      </c>
      <c r="K221" s="17" t="str">
        <f>'Price Catalogue - Services'!H$44</f>
        <v>Monthly service fee</v>
      </c>
      <c r="L221" s="17" t="str">
        <f>'Price Catalogue - Services'!I$44</f>
        <v>24/7</v>
      </c>
      <c r="M221" s="17" t="str">
        <f>'Price Catalogue - Services'!J$44</f>
        <v>shared</v>
      </c>
      <c r="N221" s="17" t="str">
        <f>'Price Catalogue - Services'!K$44</f>
        <v>N/A</v>
      </c>
      <c r="O221" s="5">
        <f>'Price Catalogue - Services'!L$44</f>
        <v>0</v>
      </c>
      <c r="P221" s="5">
        <f>'Price Catalogue - Services'!M$44</f>
        <v>367.2</v>
      </c>
      <c r="Q221" s="5">
        <f>'Price Catalogue - Services'!N$44</f>
        <v>0</v>
      </c>
      <c r="R221" s="38">
        <f>'Price Catalogue - Services'!O$44</f>
        <v>0</v>
      </c>
      <c r="S221" s="17" t="str">
        <f>'Price Catalogue - Services'!P$44</f>
        <v>N/A</v>
      </c>
      <c r="T221" s="5" t="str">
        <f>'Price Catalogue - Services'!Q$44</f>
        <v>N/A</v>
      </c>
      <c r="U221" s="17" t="str">
        <f>'Price Catalogue - Services'!R$44</f>
        <v>Highly available Internet access for ECHA clients. No double charging if same as for Datacentre.</v>
      </c>
      <c r="V221" s="17">
        <f>'Price Catalogue - Services'!S$44</f>
        <v>1</v>
      </c>
      <c r="W22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1" s="21">
        <f>PriceModelTable[[#This Row],[Service Fees]]+PriceModelTable[[#This Row],[Effort Bands]]</f>
        <v>0</v>
      </c>
      <c r="Z221" s="2"/>
      <c r="AA221" s="20"/>
    </row>
    <row r="222" spans="1:27" ht="11.25" customHeight="1" x14ac:dyDescent="0.25">
      <c r="A222" s="51" t="str">
        <f>'Volume Driver - NO EDIT'!$N$1</f>
        <v>2022</v>
      </c>
      <c r="B222" s="51">
        <f>'Volume Driver - NO EDIT'!$N$63</f>
        <v>12</v>
      </c>
      <c r="C222" s="51">
        <f>'Volume Driver - NO EDIT'!N$38</f>
        <v>0</v>
      </c>
      <c r="D222" s="17" t="str">
        <f>'Price Catalogue - Services'!A$43</f>
        <v>wan-tc</v>
      </c>
      <c r="E222" s="17" t="str">
        <f>'Price Catalogue - Services'!B$43</f>
        <v>6.1.2.2</v>
      </c>
      <c r="F222" s="17">
        <f>'Price Catalogue - Services'!C$43</f>
        <v>1</v>
      </c>
      <c r="G222" s="17" t="str">
        <f>'Price Catalogue - Services'!D$43</f>
        <v>Managed ECHA LAN and WAN</v>
      </c>
      <c r="H222" s="17" t="str">
        <f>'Price Catalogue - Services'!E$43</f>
        <v>Managed ECHA WAN</v>
      </c>
      <c r="I222" s="17" t="str">
        <f>'Price Catalogue - Services'!F$43</f>
        <v>WAN connectivity</v>
      </c>
      <c r="J222" s="17" t="str">
        <f>'Price Catalogue - Services'!G$43</f>
        <v>Gb/s bandwidth</v>
      </c>
      <c r="K222" s="17" t="str">
        <f>'Price Catalogue - Services'!H$43</f>
        <v>Monthly service fee</v>
      </c>
      <c r="L222" s="17" t="str">
        <f>'Price Catalogue - Services'!I$43</f>
        <v>24/7</v>
      </c>
      <c r="M222" s="17" t="str">
        <f>'Price Catalogue - Services'!J$43</f>
        <v>shared</v>
      </c>
      <c r="N222" s="17" t="str">
        <f>'Price Catalogue - Services'!K$43</f>
        <v>N/A</v>
      </c>
      <c r="O222" s="5">
        <f>'Price Catalogue - Services'!L$43</f>
        <v>0</v>
      </c>
      <c r="P222" s="5">
        <f>'Price Catalogue - Services'!M$43</f>
        <v>1003.77</v>
      </c>
      <c r="Q222" s="5">
        <f>'Price Catalogue - Services'!N$43</f>
        <v>0</v>
      </c>
      <c r="R222" s="38">
        <f>'Price Catalogue - Services'!O$43</f>
        <v>0</v>
      </c>
      <c r="S222" s="17" t="str">
        <f>'Price Catalogue - Services'!P$43</f>
        <v>N/A</v>
      </c>
      <c r="T222" s="5" t="str">
        <f>'Price Catalogue - Services'!Q$43</f>
        <v>N/A</v>
      </c>
      <c r="U222" s="17" t="str">
        <f>'Price Catalogue - Services'!R$43</f>
        <v>Highly available WAN connections between ECHA and Contractor datacentres.</v>
      </c>
      <c r="V222" s="17">
        <f>'Price Catalogue - Services'!S$43</f>
        <v>1</v>
      </c>
      <c r="W22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2" s="21">
        <f>PriceModelTable[[#This Row],[Service Fees]]+PriceModelTable[[#This Row],[Effort Bands]]</f>
        <v>0</v>
      </c>
      <c r="Z222" s="2"/>
      <c r="AA222" s="20"/>
    </row>
    <row r="223" spans="1:27" ht="11.25" customHeight="1" x14ac:dyDescent="0.25">
      <c r="A223" s="51" t="str">
        <f>'Volume Driver - NO EDIT'!$N$1</f>
        <v>2022</v>
      </c>
      <c r="B223" s="51">
        <f>'Volume Driver - NO EDIT'!$N$63</f>
        <v>12</v>
      </c>
      <c r="C223" s="51">
        <f>'Volume Driver - NO EDIT'!N$40</f>
        <v>1</v>
      </c>
      <c r="D223" s="17" t="str">
        <f>'Price Catalogue - Services'!A$45</f>
        <v>email-p</v>
      </c>
      <c r="E223" s="17" t="str">
        <f>'Price Catalogue - Services'!B$45</f>
        <v>6.1.3.1</v>
      </c>
      <c r="F223" s="17">
        <f>'Price Catalogue - Services'!C$45</f>
        <v>0</v>
      </c>
      <c r="G223" s="17" t="str">
        <f>'Price Catalogue - Services'!D$45</f>
        <v>Office automation</v>
      </c>
      <c r="H223" s="17" t="str">
        <f>'Price Catalogue - Services'!E$45</f>
        <v>Email and calendaring service</v>
      </c>
      <c r="I223" s="17" t="str">
        <f>'Price Catalogue - Services'!F$45</f>
        <v>Managed service</v>
      </c>
      <c r="J223" s="17" t="str">
        <f>'Price Catalogue - Services'!G$45</f>
        <v>managed datacentre</v>
      </c>
      <c r="K223" s="17" t="str">
        <f>'Price Catalogue - Services'!H$45</f>
        <v>Monthly service fee</v>
      </c>
      <c r="L223" s="17" t="str">
        <f>'Price Catalogue - Services'!I$45</f>
        <v>24/7</v>
      </c>
      <c r="M223" s="17" t="str">
        <f>'Price Catalogue - Services'!J$45</f>
        <v>private</v>
      </c>
      <c r="N223" s="17" t="str">
        <f>'Price Catalogue - Services'!K$45</f>
        <v>N/A</v>
      </c>
      <c r="O223" s="5">
        <f>'Price Catalogue - Services'!L$45</f>
        <v>0</v>
      </c>
      <c r="P223" s="5">
        <f>'Price Catalogue - Services'!M$45</f>
        <v>3600</v>
      </c>
      <c r="Q223" s="5">
        <f>'Price Catalogue - Services'!N$45</f>
        <v>0</v>
      </c>
      <c r="R223" s="38">
        <f>'Price Catalogue - Services'!O$45</f>
        <v>0</v>
      </c>
      <c r="S223" s="17" t="str">
        <f>'Price Catalogue - Services'!P$45</f>
        <v>E3</v>
      </c>
      <c r="T223" s="5">
        <f>'Price Catalogue - Services'!Q$45</f>
        <v>0</v>
      </c>
      <c r="U223" s="17" t="str">
        <f>'Price Catalogue - Services'!R$45</f>
        <v>Management of ECHA email and calendaring environment. Changes charged separately via Effort Band.</v>
      </c>
      <c r="V223" s="17">
        <f>'Price Catalogue - Services'!S$45</f>
        <v>1</v>
      </c>
      <c r="W22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3" s="21">
        <f>PriceModelTable[[#This Row],[Service Fees]]+PriceModelTable[[#This Row],[Effort Bands]]</f>
        <v>0</v>
      </c>
      <c r="Z223" s="2"/>
      <c r="AA223" s="20"/>
    </row>
    <row r="224" spans="1:27" ht="11.25" customHeight="1" x14ac:dyDescent="0.25">
      <c r="A224" s="51" t="str">
        <f>'Volume Driver - NO EDIT'!$N$1</f>
        <v>2022</v>
      </c>
      <c r="B224" s="51">
        <f>'Volume Driver - NO EDIT'!$N$63</f>
        <v>12</v>
      </c>
      <c r="C224" s="51">
        <f>'Volume Driver - NO EDIT'!N$41</f>
        <v>0</v>
      </c>
      <c r="D224" s="17" t="str">
        <f>'Price Catalogue - Services'!A$46</f>
        <v>email-tc</v>
      </c>
      <c r="E224" s="17" t="str">
        <f>'Price Catalogue - Services'!B$46</f>
        <v>6.1.3.1</v>
      </c>
      <c r="F224" s="17">
        <f>'Price Catalogue - Services'!C$46</f>
        <v>0</v>
      </c>
      <c r="G224" s="17" t="str">
        <f>'Price Catalogue - Services'!D$46</f>
        <v>Office automation</v>
      </c>
      <c r="H224" s="17" t="str">
        <f>'Price Catalogue - Services'!E$46</f>
        <v>Email and calendaring service</v>
      </c>
      <c r="I224" s="17" t="str">
        <f>'Price Catalogue - Services'!F$46</f>
        <v>Managed service</v>
      </c>
      <c r="J224" s="17" t="str">
        <f>'Price Catalogue - Services'!G$46</f>
        <v>managed datacentre</v>
      </c>
      <c r="K224" s="17" t="str">
        <f>'Price Catalogue - Services'!H$46</f>
        <v>Monthly service fee</v>
      </c>
      <c r="L224" s="17" t="str">
        <f>'Price Catalogue - Services'!I$46</f>
        <v>24/7</v>
      </c>
      <c r="M224" s="17" t="str">
        <f>'Price Catalogue - Services'!J$46</f>
        <v>trusted community</v>
      </c>
      <c r="N224" s="17" t="str">
        <f>'Price Catalogue - Services'!K$46</f>
        <v>N/A</v>
      </c>
      <c r="O224" s="5">
        <f>'Price Catalogue - Services'!L$46</f>
        <v>0</v>
      </c>
      <c r="P224" s="5">
        <f>'Price Catalogue - Services'!M$46</f>
        <v>3600</v>
      </c>
      <c r="Q224" s="5">
        <f>'Price Catalogue - Services'!N$46</f>
        <v>0</v>
      </c>
      <c r="R224" s="38">
        <f>'Price Catalogue - Services'!O$46</f>
        <v>0</v>
      </c>
      <c r="S224" s="17" t="str">
        <f>'Price Catalogue - Services'!P$46</f>
        <v>E3</v>
      </c>
      <c r="T224" s="5">
        <f>'Price Catalogue - Services'!Q$46</f>
        <v>0</v>
      </c>
      <c r="U224" s="17" t="str">
        <f>'Price Catalogue - Services'!R$46</f>
        <v>Management of ECHA email and calendaring environment. Changes charged separately via Effort Band.</v>
      </c>
      <c r="V224" s="17">
        <f>'Price Catalogue - Services'!S$46</f>
        <v>1</v>
      </c>
      <c r="W22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4" s="21">
        <f>PriceModelTable[[#This Row],[Service Fees]]+PriceModelTable[[#This Row],[Effort Bands]]</f>
        <v>0</v>
      </c>
      <c r="Z224" s="2"/>
      <c r="AA224" s="20"/>
    </row>
    <row r="225" spans="1:27" ht="11.25" customHeight="1" x14ac:dyDescent="0.25">
      <c r="A225" s="51" t="str">
        <f>'Volume Driver - NO EDIT'!$N$1</f>
        <v>2022</v>
      </c>
      <c r="B225" s="51">
        <f>'Volume Driver - NO EDIT'!$N$63</f>
        <v>12</v>
      </c>
      <c r="C225" s="51">
        <f>'Volume Driver - NO EDIT'!N$42</f>
        <v>1</v>
      </c>
      <c r="D225" s="17" t="str">
        <f>'Price Catalogue - Services'!A$47</f>
        <v>windows-p</v>
      </c>
      <c r="E225" s="17" t="str">
        <f>'Price Catalogue - Services'!B$47</f>
        <v>6.1.3.2</v>
      </c>
      <c r="F225" s="17">
        <f>'Price Catalogue - Services'!C$47</f>
        <v>0</v>
      </c>
      <c r="G225" s="17" t="str">
        <f>'Price Catalogue - Services'!D$47</f>
        <v>Office automation</v>
      </c>
      <c r="H225" s="17" t="str">
        <f>'Price Catalogue - Services'!E$47</f>
        <v>Windows services</v>
      </c>
      <c r="I225" s="17" t="str">
        <f>'Price Catalogue - Services'!F$47</f>
        <v>Managed service</v>
      </c>
      <c r="J225" s="17" t="str">
        <f>'Price Catalogue - Services'!G$47</f>
        <v>managed datacentre</v>
      </c>
      <c r="K225" s="17" t="str">
        <f>'Price Catalogue - Services'!H$47</f>
        <v>Monthly service fee</v>
      </c>
      <c r="L225" s="17" t="str">
        <f>'Price Catalogue - Services'!I$47</f>
        <v>24/7</v>
      </c>
      <c r="M225" s="17" t="str">
        <f>'Price Catalogue - Services'!J$47</f>
        <v>private</v>
      </c>
      <c r="N225" s="17" t="str">
        <f>'Price Catalogue - Services'!K$47</f>
        <v>N/A</v>
      </c>
      <c r="O225" s="5">
        <f>'Price Catalogue - Services'!L$47</f>
        <v>0</v>
      </c>
      <c r="P225" s="5">
        <f>'Price Catalogue - Services'!M$47</f>
        <v>2880</v>
      </c>
      <c r="Q225" s="5">
        <f>'Price Catalogue - Services'!N$47</f>
        <v>0</v>
      </c>
      <c r="R225" s="38">
        <f>'Price Catalogue - Services'!O$47</f>
        <v>0</v>
      </c>
      <c r="S225" s="17" t="str">
        <f>'Price Catalogue - Services'!P$47</f>
        <v>E5</v>
      </c>
      <c r="T225" s="5">
        <f>'Price Catalogue - Services'!Q$47</f>
        <v>0</v>
      </c>
      <c r="U225" s="17" t="str">
        <f>'Price Catalogue - Services'!R$47</f>
        <v>Management of ECHA Windows services. Changes charged separately via Effort Band.</v>
      </c>
      <c r="V225" s="17">
        <f>'Price Catalogue - Services'!S$47</f>
        <v>1</v>
      </c>
      <c r="W22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5" s="21">
        <f>PriceModelTable[[#This Row],[Service Fees]]+PriceModelTable[[#This Row],[Effort Bands]]</f>
        <v>0</v>
      </c>
      <c r="Z225" s="2"/>
      <c r="AA225" s="20"/>
    </row>
    <row r="226" spans="1:27" ht="11.25" customHeight="1" x14ac:dyDescent="0.25">
      <c r="A226" s="51" t="str">
        <f>'Volume Driver - NO EDIT'!$N$1</f>
        <v>2022</v>
      </c>
      <c r="B226" s="51">
        <f>'Volume Driver - NO EDIT'!$N$63</f>
        <v>12</v>
      </c>
      <c r="C226" s="51">
        <f>'Volume Driver - NO EDIT'!N$43</f>
        <v>0</v>
      </c>
      <c r="D226" s="17" t="str">
        <f>'Price Catalogue - Services'!A$48</f>
        <v>windows-tc</v>
      </c>
      <c r="E226" s="17" t="str">
        <f>'Price Catalogue - Services'!B$48</f>
        <v>6.1.3.2</v>
      </c>
      <c r="F226" s="17">
        <f>'Price Catalogue - Services'!C$48</f>
        <v>0</v>
      </c>
      <c r="G226" s="17" t="str">
        <f>'Price Catalogue - Services'!D$48</f>
        <v>Office automation</v>
      </c>
      <c r="H226" s="17" t="str">
        <f>'Price Catalogue - Services'!E$48</f>
        <v>Windows services</v>
      </c>
      <c r="I226" s="17" t="str">
        <f>'Price Catalogue - Services'!F$48</f>
        <v>Managed service</v>
      </c>
      <c r="J226" s="17" t="str">
        <f>'Price Catalogue - Services'!G$48</f>
        <v>managed datacentre</v>
      </c>
      <c r="K226" s="17" t="str">
        <f>'Price Catalogue - Services'!H$48</f>
        <v>Monthly service fee</v>
      </c>
      <c r="L226" s="17" t="str">
        <f>'Price Catalogue - Services'!I$48</f>
        <v>24/7</v>
      </c>
      <c r="M226" s="17" t="str">
        <f>'Price Catalogue - Services'!J$48</f>
        <v>trusted community</v>
      </c>
      <c r="N226" s="17" t="str">
        <f>'Price Catalogue - Services'!K$48</f>
        <v>N/A</v>
      </c>
      <c r="O226" s="5">
        <f>'Price Catalogue - Services'!L$48</f>
        <v>0</v>
      </c>
      <c r="P226" s="5">
        <f>'Price Catalogue - Services'!M$48</f>
        <v>2880</v>
      </c>
      <c r="Q226" s="5">
        <f>'Price Catalogue - Services'!N$48</f>
        <v>0</v>
      </c>
      <c r="R226" s="38">
        <f>'Price Catalogue - Services'!O$48</f>
        <v>0</v>
      </c>
      <c r="S226" s="17" t="str">
        <f>'Price Catalogue - Services'!P$48</f>
        <v>E5</v>
      </c>
      <c r="T226" s="5">
        <f>'Price Catalogue - Services'!Q$48</f>
        <v>0</v>
      </c>
      <c r="U226" s="17" t="str">
        <f>'Price Catalogue - Services'!R$48</f>
        <v>Management of ECHA Windows services. Changes charged separately via Effort Band.</v>
      </c>
      <c r="V226" s="17">
        <f>'Price Catalogue - Services'!S$48</f>
        <v>1</v>
      </c>
      <c r="W22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6" s="21">
        <f>PriceModelTable[[#This Row],[Service Fees]]+PriceModelTable[[#This Row],[Effort Bands]]</f>
        <v>0</v>
      </c>
      <c r="Z226" s="2"/>
      <c r="AA226" s="20"/>
    </row>
    <row r="227" spans="1:27" ht="11.25" customHeight="1" x14ac:dyDescent="0.25">
      <c r="A227" s="51" t="str">
        <f>'Volume Driver - NO EDIT'!$N$1</f>
        <v>2022</v>
      </c>
      <c r="B227" s="51">
        <f>'Volume Driver - NO EDIT'!$N$63</f>
        <v>12</v>
      </c>
      <c r="C227" s="51">
        <f>'Volume Driver - NO EDIT'!N$44</f>
        <v>147000</v>
      </c>
      <c r="D227" s="17" t="str">
        <f>'Price Catalogue - Services'!A$49</f>
        <v>backup-p</v>
      </c>
      <c r="E227" s="17" t="str">
        <f>'Price Catalogue - Services'!B$49</f>
        <v>6.1.4</v>
      </c>
      <c r="F227" s="17">
        <f>'Price Catalogue - Services'!C$49</f>
        <v>0</v>
      </c>
      <c r="G227" s="17" t="str">
        <f>'Price Catalogue - Services'!D$49</f>
        <v>Backup and restore</v>
      </c>
      <c r="H227" s="17" t="str">
        <f>'Price Catalogue - Services'!E$49</f>
        <v>Backup and restore</v>
      </c>
      <c r="I227" s="17" t="str">
        <f>'Price Catalogue - Services'!F$49</f>
        <v>Retained backup</v>
      </c>
      <c r="J227" s="17" t="str">
        <f>'Price Catalogue - Services'!G$49</f>
        <v>GB</v>
      </c>
      <c r="K227" s="17" t="str">
        <f>'Price Catalogue - Services'!H$49</f>
        <v>Monthly service fee</v>
      </c>
      <c r="L227" s="17" t="str">
        <f>'Price Catalogue - Services'!I$49</f>
        <v>24/7</v>
      </c>
      <c r="M227" s="17" t="str">
        <f>'Price Catalogue - Services'!J$49</f>
        <v>private</v>
      </c>
      <c r="N227" s="17">
        <f>'Price Catalogue - Services'!K$49</f>
        <v>0</v>
      </c>
      <c r="O227" s="5">
        <f>'Price Catalogue - Services'!L$49</f>
        <v>0</v>
      </c>
      <c r="P227" s="5">
        <f>'Price Catalogue - Services'!M$49</f>
        <v>0.12</v>
      </c>
      <c r="Q227" s="5">
        <f>'Price Catalogue - Services'!N$49</f>
        <v>0</v>
      </c>
      <c r="R227" s="38">
        <f>'Price Catalogue - Services'!O$49</f>
        <v>0</v>
      </c>
      <c r="S227" s="17" t="str">
        <f>'Price Catalogue - Services'!P$49</f>
        <v>E1</v>
      </c>
      <c r="T227" s="5">
        <f>'Price Catalogue - Services'!Q$49</f>
        <v>0</v>
      </c>
      <c r="U227" s="17" t="str">
        <f>'Price Catalogue - Services'!R$49</f>
        <v>Backup and restore services for all ECHA IT services, per retained GB. Restore according to Effort Band.</v>
      </c>
      <c r="V227" s="17">
        <f>'Price Catalogue - Services'!S$49</f>
        <v>1</v>
      </c>
      <c r="W22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7" s="21">
        <f>PriceModelTable[[#This Row],[Service Fees]]+PriceModelTable[[#This Row],[Effort Bands]]</f>
        <v>0</v>
      </c>
      <c r="Z227" s="2"/>
      <c r="AA227" s="20"/>
    </row>
    <row r="228" spans="1:27" ht="11.25" customHeight="1" x14ac:dyDescent="0.25">
      <c r="A228" s="51" t="str">
        <f>'Volume Driver - NO EDIT'!$N$1</f>
        <v>2022</v>
      </c>
      <c r="B228" s="51">
        <f>'Volume Driver - NO EDIT'!$N$63</f>
        <v>12</v>
      </c>
      <c r="C228" s="51">
        <f>'Volume Driver - NO EDIT'!N$45</f>
        <v>0</v>
      </c>
      <c r="D228" s="17" t="str">
        <f>'Price Catalogue - Services'!A$50</f>
        <v>backup-tc</v>
      </c>
      <c r="E228" s="17" t="str">
        <f>'Price Catalogue - Services'!B$50</f>
        <v>6.1.4</v>
      </c>
      <c r="F228" s="17">
        <f>'Price Catalogue - Services'!C$50</f>
        <v>0</v>
      </c>
      <c r="G228" s="17" t="str">
        <f>'Price Catalogue - Services'!D$50</f>
        <v>Backup and restore</v>
      </c>
      <c r="H228" s="17" t="str">
        <f>'Price Catalogue - Services'!E$50</f>
        <v>Backup and restore</v>
      </c>
      <c r="I228" s="17" t="str">
        <f>'Price Catalogue - Services'!F$50</f>
        <v>Retained backup</v>
      </c>
      <c r="J228" s="17" t="str">
        <f>'Price Catalogue - Services'!G$50</f>
        <v>GB</v>
      </c>
      <c r="K228" s="17" t="str">
        <f>'Price Catalogue - Services'!H$50</f>
        <v>Monthly service fee</v>
      </c>
      <c r="L228" s="17" t="str">
        <f>'Price Catalogue - Services'!I$50</f>
        <v>24/7</v>
      </c>
      <c r="M228" s="17" t="str">
        <f>'Price Catalogue - Services'!J$50</f>
        <v>trusted community</v>
      </c>
      <c r="N228" s="17" t="str">
        <f>'Price Catalogue - Services'!K$50</f>
        <v>N/A</v>
      </c>
      <c r="O228" s="5">
        <f>'Price Catalogue - Services'!L$50</f>
        <v>0</v>
      </c>
      <c r="P228" s="5">
        <f>'Price Catalogue - Services'!M$50</f>
        <v>0.06</v>
      </c>
      <c r="Q228" s="5">
        <f>'Price Catalogue - Services'!N$50</f>
        <v>0</v>
      </c>
      <c r="R228" s="38">
        <f>'Price Catalogue - Services'!O$50</f>
        <v>0</v>
      </c>
      <c r="S228" s="17" t="str">
        <f>'Price Catalogue - Services'!P$50</f>
        <v>E1</v>
      </c>
      <c r="T228" s="5">
        <f>'Price Catalogue - Services'!Q$50</f>
        <v>0</v>
      </c>
      <c r="U228" s="17" t="str">
        <f>'Price Catalogue - Services'!R$50</f>
        <v>Backup and restore services for all ECHA IT services, per retained GB. Restore according to Effort Band.</v>
      </c>
      <c r="V228" s="17">
        <f>'Price Catalogue - Services'!S$50</f>
        <v>1</v>
      </c>
      <c r="W22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8" s="21">
        <f>PriceModelTable[[#This Row],[Service Fees]]+PriceModelTable[[#This Row],[Effort Bands]]</f>
        <v>0</v>
      </c>
      <c r="Z228" s="2"/>
      <c r="AA228" s="20"/>
    </row>
    <row r="229" spans="1:27" ht="11.25" customHeight="1" x14ac:dyDescent="0.25">
      <c r="A229" s="51" t="str">
        <f>'Volume Driver - NO EDIT'!$N$1</f>
        <v>2022</v>
      </c>
      <c r="B229" s="51">
        <f>'Volume Driver - NO EDIT'!$N$63</f>
        <v>12</v>
      </c>
      <c r="C229" s="51">
        <f>'Volume Driver - NO EDIT'!N$46</f>
        <v>1</v>
      </c>
      <c r="D229" s="17" t="str">
        <f>'Price Catalogue - Services'!A$51</f>
        <v>off-backup</v>
      </c>
      <c r="E229" s="17" t="str">
        <f>'Price Catalogue - Services'!B$51</f>
        <v>6.1.4.2</v>
      </c>
      <c r="F229" s="17">
        <f>'Price Catalogue - Services'!C$51</f>
        <v>0</v>
      </c>
      <c r="G229" s="17" t="str">
        <f>'Price Catalogue - Services'!D$51</f>
        <v>Backup and restore</v>
      </c>
      <c r="H229" s="17" t="str">
        <f>'Price Catalogue - Services'!E$51</f>
        <v>Offline backups</v>
      </c>
      <c r="I229" s="17" t="str">
        <f>'Price Catalogue - Services'!F$51</f>
        <v>Retained backup</v>
      </c>
      <c r="J229" s="17" t="str">
        <f>'Price Catalogue - Services'!G$51</f>
        <v>GB</v>
      </c>
      <c r="K229" s="17" t="str">
        <f>'Price Catalogue - Services'!H$51</f>
        <v>Monthly service fee</v>
      </c>
      <c r="L229" s="17" t="str">
        <f>'Price Catalogue - Services'!I$51</f>
        <v>9/5</v>
      </c>
      <c r="M229" s="17" t="str">
        <f>'Price Catalogue - Services'!J$51</f>
        <v>any</v>
      </c>
      <c r="N229" s="17">
        <f>'Price Catalogue - Services'!K$51</f>
        <v>0</v>
      </c>
      <c r="O229" s="5">
        <f>'Price Catalogue - Services'!L$51</f>
        <v>0</v>
      </c>
      <c r="P229" s="5">
        <f>'Price Catalogue - Services'!M$51</f>
        <v>1863</v>
      </c>
      <c r="Q229" s="5">
        <f>'Price Catalogue - Services'!N$51</f>
        <v>0</v>
      </c>
      <c r="R229" s="38">
        <f>'Price Catalogue - Services'!O$51</f>
        <v>0</v>
      </c>
      <c r="S229" s="17" t="str">
        <f>'Price Catalogue - Services'!P$51</f>
        <v>N/A</v>
      </c>
      <c r="T229" s="5" t="str">
        <f>'Price Catalogue - Services'!Q$51</f>
        <v>N/A</v>
      </c>
      <c r="U229" s="17" t="str">
        <f>'Price Catalogue - Services'!R$51</f>
        <v>Offline backups for selected backups, per retained GB.</v>
      </c>
      <c r="V229" s="17">
        <f>'Price Catalogue - Services'!S$51</f>
        <v>1</v>
      </c>
      <c r="W22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2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29" s="21">
        <f>PriceModelTable[[#This Row],[Service Fees]]+PriceModelTable[[#This Row],[Effort Bands]]</f>
        <v>0</v>
      </c>
      <c r="Z229" s="2"/>
      <c r="AA229" s="20"/>
    </row>
    <row r="230" spans="1:27" ht="11.25" customHeight="1" x14ac:dyDescent="0.25">
      <c r="A230" s="51" t="str">
        <f>'Volume Driver - NO EDIT'!$N$1</f>
        <v>2022</v>
      </c>
      <c r="B230" s="51">
        <f>'Volume Driver - NO EDIT'!$N$63</f>
        <v>12</v>
      </c>
      <c r="C230" s="51">
        <f>'Volume Driver - NO EDIT'!N$48</f>
        <v>2</v>
      </c>
      <c r="D230" s="17" t="str">
        <f>'Price Catalogue - Services'!A$53</f>
        <v>pm-off</v>
      </c>
      <c r="E230" s="17" t="str">
        <f>'Price Catalogue - Services'!B$53</f>
        <v>6.4.1</v>
      </c>
      <c r="F230" s="17">
        <f>'Price Catalogue - Services'!C$53</f>
        <v>0</v>
      </c>
      <c r="G230" s="17" t="str">
        <f>'Price Catalogue - Services'!D$53</f>
        <v>Consultancy</v>
      </c>
      <c r="H230" s="17" t="str">
        <f>'Price Catalogue - Services'!E$53</f>
        <v>Project Manager</v>
      </c>
      <c r="I230" s="17" t="str">
        <f>'Price Catalogue - Services'!F$53</f>
        <v>Offsite according to FWC discount.</v>
      </c>
      <c r="J230" s="17" t="str">
        <f>'Price Catalogue - Services'!G$53</f>
        <v>days</v>
      </c>
      <c r="K230" s="17" t="str">
        <f>'Price Catalogue - Services'!H$53</f>
        <v>T&amp;M</v>
      </c>
      <c r="L230" s="17" t="str">
        <f>'Price Catalogue - Services'!I$53</f>
        <v>N/A</v>
      </c>
      <c r="M230" s="17" t="str">
        <f>'Price Catalogue - Services'!J$53</f>
        <v>N/A</v>
      </c>
      <c r="N230" s="17" t="str">
        <f>'Price Catalogue - Services'!K$53</f>
        <v>N/A</v>
      </c>
      <c r="O230" s="5">
        <f>'Price Catalogue - Services'!L$53</f>
        <v>0</v>
      </c>
      <c r="P230" s="5" t="str">
        <f>'Price Catalogue - Services'!M$53</f>
        <v>N/A</v>
      </c>
      <c r="Q230" s="5">
        <f>'Price Catalogue - Services'!N$53</f>
        <v>0</v>
      </c>
      <c r="R230" s="38">
        <f>'Price Catalogue - Services'!O$53</f>
        <v>0</v>
      </c>
      <c r="S230" s="17" t="str">
        <f>'Price Catalogue - Services'!P$53</f>
        <v>N/A</v>
      </c>
      <c r="T230" s="5" t="str">
        <f>'Price Catalogue - Services'!Q$53</f>
        <v>N/A</v>
      </c>
      <c r="U230" s="17" t="str">
        <f>'Price Catalogue - Services'!R$53</f>
        <v>Offsite Project Manager.</v>
      </c>
      <c r="V230" s="17">
        <f>'Price Catalogue - Services'!S$53</f>
        <v>1</v>
      </c>
      <c r="W23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0" s="21">
        <f>PriceModelTable[[#This Row],[Service Fees]]+PriceModelTable[[#This Row],[Effort Bands]]</f>
        <v>0</v>
      </c>
      <c r="Z230" s="2"/>
      <c r="AA230" s="20"/>
    </row>
    <row r="231" spans="1:27" ht="11.25" customHeight="1" x14ac:dyDescent="0.25">
      <c r="A231" s="51" t="str">
        <f>'Volume Driver - NO EDIT'!$N$1</f>
        <v>2022</v>
      </c>
      <c r="B231" s="51">
        <f>'Volume Driver - NO EDIT'!$N$63</f>
        <v>12</v>
      </c>
      <c r="C231" s="51">
        <f>'Volume Driver - NO EDIT'!N$47</f>
        <v>1</v>
      </c>
      <c r="D231" s="17" t="str">
        <f>'Price Catalogue - Services'!A$52</f>
        <v>pm-on</v>
      </c>
      <c r="E231" s="17" t="str">
        <f>'Price Catalogue - Services'!B$52</f>
        <v>6.4.1</v>
      </c>
      <c r="F231" s="17">
        <f>'Price Catalogue - Services'!C$52</f>
        <v>0</v>
      </c>
      <c r="G231" s="17" t="str">
        <f>'Price Catalogue - Services'!D$52</f>
        <v>Consultancy</v>
      </c>
      <c r="H231" s="17" t="str">
        <f>'Price Catalogue - Services'!E$52</f>
        <v>Project Manager</v>
      </c>
      <c r="I231" s="17" t="str">
        <f>'Price Catalogue - Services'!F$52</f>
        <v>Onsite according to FWC discount.</v>
      </c>
      <c r="J231" s="17" t="str">
        <f>'Price Catalogue - Services'!G$52</f>
        <v>days</v>
      </c>
      <c r="K231" s="17" t="str">
        <f>'Price Catalogue - Services'!H$52</f>
        <v>T&amp;M</v>
      </c>
      <c r="L231" s="17" t="str">
        <f>'Price Catalogue - Services'!I$52</f>
        <v>N/A</v>
      </c>
      <c r="M231" s="17" t="str">
        <f>'Price Catalogue - Services'!J$52</f>
        <v>N/A</v>
      </c>
      <c r="N231" s="17" t="str">
        <f>'Price Catalogue - Services'!K$52</f>
        <v>N/A</v>
      </c>
      <c r="O231" s="5">
        <f>'Price Catalogue - Services'!L$52</f>
        <v>0</v>
      </c>
      <c r="P231" s="5" t="str">
        <f>'Price Catalogue - Services'!M$52</f>
        <v>N/A</v>
      </c>
      <c r="Q231" s="5">
        <f>'Price Catalogue - Services'!N$52</f>
        <v>0</v>
      </c>
      <c r="R231" s="38">
        <f>'Price Catalogue - Services'!O$52</f>
        <v>0</v>
      </c>
      <c r="S231" s="17" t="str">
        <f>'Price Catalogue - Services'!P$52</f>
        <v>N/A</v>
      </c>
      <c r="T231" s="5" t="str">
        <f>'Price Catalogue - Services'!Q$52</f>
        <v>N/A</v>
      </c>
      <c r="U231" s="17" t="str">
        <f>'Price Catalogue - Services'!R$52</f>
        <v>Onsite Project Manager.</v>
      </c>
      <c r="V231" s="17">
        <f>'Price Catalogue - Services'!S$52</f>
        <v>1</v>
      </c>
      <c r="W23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1" s="21">
        <f>PriceModelTable[[#This Row],[Service Fees]]+PriceModelTable[[#This Row],[Effort Bands]]</f>
        <v>0</v>
      </c>
      <c r="Z231" s="2"/>
      <c r="AA231" s="20"/>
    </row>
    <row r="232" spans="1:27" ht="11.25" customHeight="1" x14ac:dyDescent="0.25">
      <c r="A232" s="51" t="str">
        <f>'Volume Driver - NO EDIT'!$N$1</f>
        <v>2022</v>
      </c>
      <c r="B232" s="51">
        <f>'Volume Driver - NO EDIT'!$N$63</f>
        <v>12</v>
      </c>
      <c r="C232" s="51">
        <f>'Volume Driver - NO EDIT'!N$50</f>
        <v>2</v>
      </c>
      <c r="D232" s="17" t="str">
        <f>'Price Catalogue - Services'!A$55</f>
        <v>consultant-off</v>
      </c>
      <c r="E232" s="17" t="str">
        <f>'Price Catalogue - Services'!B$55</f>
        <v>6.4.2</v>
      </c>
      <c r="F232" s="17">
        <f>'Price Catalogue - Services'!C$55</f>
        <v>0</v>
      </c>
      <c r="G232" s="17" t="str">
        <f>'Price Catalogue - Services'!D$55</f>
        <v>Consultancy</v>
      </c>
      <c r="H232" s="17" t="str">
        <f>'Price Catalogue - Services'!E$55</f>
        <v>Consultant/Senior Consultant</v>
      </c>
      <c r="I232" s="17" t="str">
        <f>'Price Catalogue - Services'!F$55</f>
        <v>Offsite according to FWC discount.</v>
      </c>
      <c r="J232" s="17" t="str">
        <f>'Price Catalogue - Services'!G$55</f>
        <v>days</v>
      </c>
      <c r="K232" s="17" t="str">
        <f>'Price Catalogue - Services'!H$55</f>
        <v>T&amp;M</v>
      </c>
      <c r="L232" s="17" t="str">
        <f>'Price Catalogue - Services'!I$55</f>
        <v>N/A</v>
      </c>
      <c r="M232" s="17" t="str">
        <f>'Price Catalogue - Services'!J$55</f>
        <v>N/A</v>
      </c>
      <c r="N232" s="17" t="str">
        <f>'Price Catalogue - Services'!K$55</f>
        <v>N/A</v>
      </c>
      <c r="O232" s="5">
        <f>'Price Catalogue - Services'!L$55</f>
        <v>0</v>
      </c>
      <c r="P232" s="5" t="str">
        <f>'Price Catalogue - Services'!M$55</f>
        <v>N/A</v>
      </c>
      <c r="Q232" s="5">
        <f>'Price Catalogue - Services'!N$55</f>
        <v>0</v>
      </c>
      <c r="R232" s="38">
        <f>'Price Catalogue - Services'!O$55</f>
        <v>0</v>
      </c>
      <c r="S232" s="17" t="str">
        <f>'Price Catalogue - Services'!P$55</f>
        <v>N/A</v>
      </c>
      <c r="T232" s="5" t="str">
        <f>'Price Catalogue - Services'!Q$55</f>
        <v>N/A</v>
      </c>
      <c r="U232" s="17" t="str">
        <f>'Price Catalogue - Services'!R$55</f>
        <v>Offsite Consultant/Senior Consultant.</v>
      </c>
      <c r="V232" s="17">
        <f>'Price Catalogue - Services'!S$55</f>
        <v>1</v>
      </c>
      <c r="W23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2" s="21">
        <f>PriceModelTable[[#This Row],[Service Fees]]+PriceModelTable[[#This Row],[Effort Bands]]</f>
        <v>0</v>
      </c>
      <c r="Z232" s="2"/>
      <c r="AA232" s="20"/>
    </row>
    <row r="233" spans="1:27" ht="11.25" customHeight="1" x14ac:dyDescent="0.25">
      <c r="A233" s="51" t="str">
        <f>'Volume Driver - NO EDIT'!$N$1</f>
        <v>2022</v>
      </c>
      <c r="B233" s="51">
        <f>'Volume Driver - NO EDIT'!$N$63</f>
        <v>12</v>
      </c>
      <c r="C233" s="51">
        <f>'Volume Driver - NO EDIT'!N$49</f>
        <v>1</v>
      </c>
      <c r="D233" s="17" t="str">
        <f>'Price Catalogue - Services'!A$54</f>
        <v>consultant-on</v>
      </c>
      <c r="E233" s="17" t="str">
        <f>'Price Catalogue - Services'!B$54</f>
        <v>6.4.2</v>
      </c>
      <c r="F233" s="17">
        <f>'Price Catalogue - Services'!C$54</f>
        <v>0</v>
      </c>
      <c r="G233" s="17" t="str">
        <f>'Price Catalogue - Services'!D$54</f>
        <v>Consultancy</v>
      </c>
      <c r="H233" s="17" t="str">
        <f>'Price Catalogue - Services'!E$54</f>
        <v>Consultant/Senior Consultant</v>
      </c>
      <c r="I233" s="17" t="str">
        <f>'Price Catalogue - Services'!F$54</f>
        <v>Onsite according to FWC discount.</v>
      </c>
      <c r="J233" s="17" t="str">
        <f>'Price Catalogue - Services'!G$54</f>
        <v>days</v>
      </c>
      <c r="K233" s="17" t="str">
        <f>'Price Catalogue - Services'!H$54</f>
        <v>T&amp;M</v>
      </c>
      <c r="L233" s="17" t="str">
        <f>'Price Catalogue - Services'!I$54</f>
        <v>N/A</v>
      </c>
      <c r="M233" s="17" t="str">
        <f>'Price Catalogue - Services'!J$54</f>
        <v>N/A</v>
      </c>
      <c r="N233" s="17" t="str">
        <f>'Price Catalogue - Services'!K$54</f>
        <v>N/A</v>
      </c>
      <c r="O233" s="5">
        <f>'Price Catalogue - Services'!L$54</f>
        <v>0</v>
      </c>
      <c r="P233" s="5" t="str">
        <f>'Price Catalogue - Services'!M$54</f>
        <v>N/A</v>
      </c>
      <c r="Q233" s="5">
        <f>'Price Catalogue - Services'!N$54</f>
        <v>0</v>
      </c>
      <c r="R233" s="38">
        <f>'Price Catalogue - Services'!O$54</f>
        <v>0</v>
      </c>
      <c r="S233" s="17" t="str">
        <f>'Price Catalogue - Services'!P$54</f>
        <v>N/A</v>
      </c>
      <c r="T233" s="5" t="str">
        <f>'Price Catalogue - Services'!Q$54</f>
        <v>N/A</v>
      </c>
      <c r="U233" s="17" t="str">
        <f>'Price Catalogue - Services'!R$54</f>
        <v>Onsite Consultant/Senior Consultant.</v>
      </c>
      <c r="V233" s="17">
        <f>'Price Catalogue - Services'!S$54</f>
        <v>1</v>
      </c>
      <c r="W23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3" s="21">
        <f>PriceModelTable[[#This Row],[Service Fees]]+PriceModelTable[[#This Row],[Effort Bands]]</f>
        <v>0</v>
      </c>
      <c r="Z233" s="2"/>
      <c r="AA233" s="20"/>
    </row>
    <row r="234" spans="1:27" ht="11.25" customHeight="1" x14ac:dyDescent="0.25">
      <c r="A234" s="51" t="str">
        <f>'Volume Driver - NO EDIT'!$N$1</f>
        <v>2022</v>
      </c>
      <c r="B234" s="51">
        <f>'Volume Driver - NO EDIT'!$N$63</f>
        <v>12</v>
      </c>
      <c r="C234" s="51">
        <f>'Volume Driver - NO EDIT'!N$52</f>
        <v>4</v>
      </c>
      <c r="D234" s="17" t="str">
        <f>'Price Catalogue - Services'!A$57</f>
        <v>consultant-jr-off</v>
      </c>
      <c r="E234" s="17" t="str">
        <f>'Price Catalogue - Services'!B$57</f>
        <v>6.4.3</v>
      </c>
      <c r="F234" s="17">
        <f>'Price Catalogue - Services'!C$57</f>
        <v>0</v>
      </c>
      <c r="G234" s="17" t="str">
        <f>'Price Catalogue - Services'!D$57</f>
        <v>Consultancy</v>
      </c>
      <c r="H234" s="17" t="str">
        <f>'Price Catalogue - Services'!E$57</f>
        <v>Junior Consultant</v>
      </c>
      <c r="I234" s="17" t="str">
        <f>'Price Catalogue - Services'!F$57</f>
        <v>Offsite according to FWC discount.</v>
      </c>
      <c r="J234" s="17" t="str">
        <f>'Price Catalogue - Services'!G$57</f>
        <v>days</v>
      </c>
      <c r="K234" s="17" t="str">
        <f>'Price Catalogue - Services'!H$57</f>
        <v>T&amp;M</v>
      </c>
      <c r="L234" s="17" t="str">
        <f>'Price Catalogue - Services'!I$57</f>
        <v>N/A</v>
      </c>
      <c r="M234" s="17" t="str">
        <f>'Price Catalogue - Services'!J$57</f>
        <v>N/A</v>
      </c>
      <c r="N234" s="17" t="str">
        <f>'Price Catalogue - Services'!K$57</f>
        <v>N/A</v>
      </c>
      <c r="O234" s="5">
        <f>'Price Catalogue - Services'!L$57</f>
        <v>0</v>
      </c>
      <c r="P234" s="5" t="str">
        <f>'Price Catalogue - Services'!M$57</f>
        <v>N/A</v>
      </c>
      <c r="Q234" s="5">
        <f>'Price Catalogue - Services'!N$57</f>
        <v>0</v>
      </c>
      <c r="R234" s="38">
        <f>'Price Catalogue - Services'!O$57</f>
        <v>0</v>
      </c>
      <c r="S234" s="17" t="str">
        <f>'Price Catalogue - Services'!P$57</f>
        <v>N/A</v>
      </c>
      <c r="T234" s="5" t="str">
        <f>'Price Catalogue - Services'!Q$57</f>
        <v>N/A</v>
      </c>
      <c r="U234" s="17" t="str">
        <f>'Price Catalogue - Services'!R$57</f>
        <v>Offsite Junior Consultant.</v>
      </c>
      <c r="V234" s="17">
        <f>'Price Catalogue - Services'!S$57</f>
        <v>1</v>
      </c>
      <c r="W23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4" s="21">
        <f>PriceModelTable[[#This Row],[Service Fees]]+PriceModelTable[[#This Row],[Effort Bands]]</f>
        <v>0</v>
      </c>
      <c r="Z234" s="2"/>
      <c r="AA234" s="20"/>
    </row>
    <row r="235" spans="1:27" ht="11.25" customHeight="1" x14ac:dyDescent="0.25">
      <c r="A235" s="51" t="str">
        <f>'Volume Driver - NO EDIT'!$N$1</f>
        <v>2022</v>
      </c>
      <c r="B235" s="51">
        <f>'Volume Driver - NO EDIT'!$N$63</f>
        <v>12</v>
      </c>
      <c r="C235" s="51">
        <f>'Volume Driver - NO EDIT'!N$51</f>
        <v>2</v>
      </c>
      <c r="D235" s="17" t="str">
        <f>'Price Catalogue - Services'!A$56</f>
        <v>consultant-jr-on</v>
      </c>
      <c r="E235" s="17" t="str">
        <f>'Price Catalogue - Services'!B$56</f>
        <v>6.4.3</v>
      </c>
      <c r="F235" s="17">
        <f>'Price Catalogue - Services'!C$56</f>
        <v>0</v>
      </c>
      <c r="G235" s="17" t="str">
        <f>'Price Catalogue - Services'!D$56</f>
        <v>Consultancy</v>
      </c>
      <c r="H235" s="17" t="str">
        <f>'Price Catalogue - Services'!E$56</f>
        <v>Junior Consultant</v>
      </c>
      <c r="I235" s="17" t="str">
        <f>'Price Catalogue - Services'!F$56</f>
        <v>Onsite according to FWC discount.</v>
      </c>
      <c r="J235" s="17" t="str">
        <f>'Price Catalogue - Services'!G$56</f>
        <v>days</v>
      </c>
      <c r="K235" s="17" t="str">
        <f>'Price Catalogue - Services'!H$56</f>
        <v>T&amp;M</v>
      </c>
      <c r="L235" s="17" t="str">
        <f>'Price Catalogue - Services'!I$56</f>
        <v>N/A</v>
      </c>
      <c r="M235" s="17" t="str">
        <f>'Price Catalogue - Services'!J$56</f>
        <v>N/A</v>
      </c>
      <c r="N235" s="17" t="str">
        <f>'Price Catalogue - Services'!K$56</f>
        <v>N/A</v>
      </c>
      <c r="O235" s="5">
        <f>'Price Catalogue - Services'!L$56</f>
        <v>0</v>
      </c>
      <c r="P235" s="5" t="str">
        <f>'Price Catalogue - Services'!M$56</f>
        <v>N/A</v>
      </c>
      <c r="Q235" s="5">
        <f>'Price Catalogue - Services'!N$56</f>
        <v>0</v>
      </c>
      <c r="R235" s="38">
        <f>'Price Catalogue - Services'!O$56</f>
        <v>0</v>
      </c>
      <c r="S235" s="17" t="str">
        <f>'Price Catalogue - Services'!P$56</f>
        <v>N/A</v>
      </c>
      <c r="T235" s="5" t="str">
        <f>'Price Catalogue - Services'!Q$56</f>
        <v>N/A</v>
      </c>
      <c r="U235" s="17" t="str">
        <f>'Price Catalogue - Services'!R$56</f>
        <v>Onsite Junior Consultant.</v>
      </c>
      <c r="V235" s="17">
        <f>'Price Catalogue - Services'!S$56</f>
        <v>1</v>
      </c>
      <c r="W23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5" s="21">
        <f>PriceModelTable[[#This Row],[Service Fees]]+PriceModelTable[[#This Row],[Effort Bands]]</f>
        <v>0</v>
      </c>
      <c r="Z235" s="2"/>
      <c r="AA235" s="20"/>
    </row>
    <row r="236" spans="1:27" ht="11.25" customHeight="1" x14ac:dyDescent="0.25">
      <c r="A236" s="51" t="str">
        <f>'Volume Driver - NO EDIT'!$N$1</f>
        <v>2022</v>
      </c>
      <c r="B236" s="51">
        <f>'Volume Driver - NO EDIT'!$N$63</f>
        <v>12</v>
      </c>
      <c r="C236" s="51">
        <f>'Volume Driver - NO EDIT'!N$54</f>
        <v>4</v>
      </c>
      <c r="D236" s="17" t="str">
        <f>'Price Catalogue - Services'!A$59</f>
        <v>engineer-off</v>
      </c>
      <c r="E236" s="17" t="str">
        <f>'Price Catalogue - Services'!B$59</f>
        <v>6.4.4</v>
      </c>
      <c r="F236" s="17">
        <f>'Price Catalogue - Services'!C$59</f>
        <v>0</v>
      </c>
      <c r="G236" s="17" t="str">
        <f>'Price Catalogue - Services'!D$59</f>
        <v>Consultancy</v>
      </c>
      <c r="H236" s="17" t="str">
        <f>'Price Catalogue - Services'!E$59</f>
        <v>Senior Engineer/Architect</v>
      </c>
      <c r="I236" s="17" t="str">
        <f>'Price Catalogue - Services'!F$59</f>
        <v>Offsite according to FWC discount.</v>
      </c>
      <c r="J236" s="17" t="str">
        <f>'Price Catalogue - Services'!G$59</f>
        <v>days</v>
      </c>
      <c r="K236" s="17" t="str">
        <f>'Price Catalogue - Services'!H$59</f>
        <v>T&amp;M</v>
      </c>
      <c r="L236" s="17" t="str">
        <f>'Price Catalogue - Services'!I$59</f>
        <v>N/A</v>
      </c>
      <c r="M236" s="17" t="str">
        <f>'Price Catalogue - Services'!J$59</f>
        <v>N/A</v>
      </c>
      <c r="N236" s="17" t="str">
        <f>'Price Catalogue - Services'!K$59</f>
        <v>N/A</v>
      </c>
      <c r="O236" s="5">
        <f>'Price Catalogue - Services'!L$59</f>
        <v>0</v>
      </c>
      <c r="P236" s="5" t="str">
        <f>'Price Catalogue - Services'!M$59</f>
        <v>N/A</v>
      </c>
      <c r="Q236" s="5">
        <f>'Price Catalogue - Services'!N$59</f>
        <v>0</v>
      </c>
      <c r="R236" s="38">
        <f>'Price Catalogue - Services'!O$59</f>
        <v>0</v>
      </c>
      <c r="S236" s="17" t="str">
        <f>'Price Catalogue - Services'!P$59</f>
        <v>N/A</v>
      </c>
      <c r="T236" s="5" t="str">
        <f>'Price Catalogue - Services'!Q$59</f>
        <v>N/A</v>
      </c>
      <c r="U236" s="17" t="str">
        <f>'Price Catalogue - Services'!R$59</f>
        <v>Offsite Senior Engineer/Architect.</v>
      </c>
      <c r="V236" s="17">
        <f>'Price Catalogue - Services'!S$59</f>
        <v>1</v>
      </c>
      <c r="W23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6" s="21">
        <f>PriceModelTable[[#This Row],[Service Fees]]+PriceModelTable[[#This Row],[Effort Bands]]</f>
        <v>0</v>
      </c>
      <c r="Z236" s="2"/>
      <c r="AA236" s="20"/>
    </row>
    <row r="237" spans="1:27" ht="11.25" customHeight="1" x14ac:dyDescent="0.25">
      <c r="A237" s="51" t="str">
        <f>'Volume Driver - NO EDIT'!$N$1</f>
        <v>2022</v>
      </c>
      <c r="B237" s="51">
        <f>'Volume Driver - NO EDIT'!$N$63</f>
        <v>12</v>
      </c>
      <c r="C237" s="51">
        <f>'Volume Driver - NO EDIT'!N$53</f>
        <v>2</v>
      </c>
      <c r="D237" s="17" t="str">
        <f>'Price Catalogue - Services'!A$58</f>
        <v>engineer-on</v>
      </c>
      <c r="E237" s="17" t="str">
        <f>'Price Catalogue - Services'!B$58</f>
        <v>6.4.4</v>
      </c>
      <c r="F237" s="17">
        <f>'Price Catalogue - Services'!C$58</f>
        <v>0</v>
      </c>
      <c r="G237" s="17" t="str">
        <f>'Price Catalogue - Services'!D$58</f>
        <v>Consultancy</v>
      </c>
      <c r="H237" s="17" t="str">
        <f>'Price Catalogue - Services'!E$58</f>
        <v>Senior Engineer/Architect</v>
      </c>
      <c r="I237" s="17" t="str">
        <f>'Price Catalogue - Services'!F$58</f>
        <v>Onsite according to FWC discount.</v>
      </c>
      <c r="J237" s="17" t="str">
        <f>'Price Catalogue - Services'!G$58</f>
        <v>days</v>
      </c>
      <c r="K237" s="17" t="str">
        <f>'Price Catalogue - Services'!H$58</f>
        <v>T&amp;M</v>
      </c>
      <c r="L237" s="17" t="str">
        <f>'Price Catalogue - Services'!I$58</f>
        <v>N/A</v>
      </c>
      <c r="M237" s="17" t="str">
        <f>'Price Catalogue - Services'!J$58</f>
        <v>N/A</v>
      </c>
      <c r="N237" s="17" t="str">
        <f>'Price Catalogue - Services'!K$58</f>
        <v>N/A</v>
      </c>
      <c r="O237" s="5">
        <f>'Price Catalogue - Services'!L$58</f>
        <v>0</v>
      </c>
      <c r="P237" s="5" t="str">
        <f>'Price Catalogue - Services'!M$58</f>
        <v>N/A</v>
      </c>
      <c r="Q237" s="5">
        <f>'Price Catalogue - Services'!N$58</f>
        <v>0</v>
      </c>
      <c r="R237" s="38">
        <f>'Price Catalogue - Services'!O$58</f>
        <v>0</v>
      </c>
      <c r="S237" s="17" t="str">
        <f>'Price Catalogue - Services'!P$58</f>
        <v>N/A</v>
      </c>
      <c r="T237" s="5" t="str">
        <f>'Price Catalogue - Services'!Q$58</f>
        <v>N/A</v>
      </c>
      <c r="U237" s="17" t="str">
        <f>'Price Catalogue - Services'!R$58</f>
        <v>Onsite Senior Engineer/Architect.</v>
      </c>
      <c r="V237" s="17">
        <f>'Price Catalogue - Services'!S$58</f>
        <v>1</v>
      </c>
      <c r="W23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7" s="21">
        <f>PriceModelTable[[#This Row],[Service Fees]]+PriceModelTable[[#This Row],[Effort Bands]]</f>
        <v>0</v>
      </c>
      <c r="Z237" s="2"/>
      <c r="AA237" s="20"/>
    </row>
    <row r="238" spans="1:27" ht="11.25" customHeight="1" x14ac:dyDescent="0.25">
      <c r="A238" s="51" t="str">
        <f>'Volume Driver - NO EDIT'!$N$1</f>
        <v>2022</v>
      </c>
      <c r="B238" s="51">
        <f>'Volume Driver - NO EDIT'!$N$63</f>
        <v>12</v>
      </c>
      <c r="C238" s="51">
        <f>'Volume Driver - NO EDIT'!N$56</f>
        <v>4</v>
      </c>
      <c r="D238" s="17" t="str">
        <f>'Price Catalogue - Services'!A$61</f>
        <v>engineer-jr-off</v>
      </c>
      <c r="E238" s="17" t="str">
        <f>'Price Catalogue - Services'!B$61</f>
        <v>6.4.5</v>
      </c>
      <c r="F238" s="17">
        <f>'Price Catalogue - Services'!C$61</f>
        <v>0</v>
      </c>
      <c r="G238" s="17" t="str">
        <f>'Price Catalogue - Services'!D$61</f>
        <v>Consultancy</v>
      </c>
      <c r="H238" s="17" t="str">
        <f>'Price Catalogue - Services'!E$61</f>
        <v>Junior Engineer/Administrator</v>
      </c>
      <c r="I238" s="17" t="str">
        <f>'Price Catalogue - Services'!F$61</f>
        <v>Offsite according to FWC discount.</v>
      </c>
      <c r="J238" s="17" t="str">
        <f>'Price Catalogue - Services'!G$61</f>
        <v>days</v>
      </c>
      <c r="K238" s="17" t="str">
        <f>'Price Catalogue - Services'!H$61</f>
        <v>T&amp;M</v>
      </c>
      <c r="L238" s="17" t="str">
        <f>'Price Catalogue - Services'!I$61</f>
        <v>N/A</v>
      </c>
      <c r="M238" s="17" t="str">
        <f>'Price Catalogue - Services'!J$61</f>
        <v>N/A</v>
      </c>
      <c r="N238" s="17" t="str">
        <f>'Price Catalogue - Services'!K$61</f>
        <v>N/A</v>
      </c>
      <c r="O238" s="5">
        <f>'Price Catalogue - Services'!L$61</f>
        <v>0</v>
      </c>
      <c r="P238" s="5" t="str">
        <f>'Price Catalogue - Services'!M$61</f>
        <v>N/A</v>
      </c>
      <c r="Q238" s="5">
        <f>'Price Catalogue - Services'!N$61</f>
        <v>0</v>
      </c>
      <c r="R238" s="38">
        <f>'Price Catalogue - Services'!O$61</f>
        <v>0</v>
      </c>
      <c r="S238" s="17" t="str">
        <f>'Price Catalogue - Services'!P$61</f>
        <v>N/A</v>
      </c>
      <c r="T238" s="5" t="str">
        <f>'Price Catalogue - Services'!Q$61</f>
        <v>N/A</v>
      </c>
      <c r="U238" s="17" t="str">
        <f>'Price Catalogue - Services'!R$61</f>
        <v>Offsite Junior Engineer/Administrator.</v>
      </c>
      <c r="V238" s="17">
        <f>'Price Catalogue - Services'!S$61</f>
        <v>1</v>
      </c>
      <c r="W23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8" s="21">
        <f>PriceModelTable[[#This Row],[Service Fees]]+PriceModelTable[[#This Row],[Effort Bands]]</f>
        <v>0</v>
      </c>
      <c r="Z238" s="2"/>
      <c r="AA238" s="20"/>
    </row>
    <row r="239" spans="1:27" ht="11.25" customHeight="1" x14ac:dyDescent="0.25">
      <c r="A239" s="51" t="str">
        <f>'Volume Driver - NO EDIT'!$N$1</f>
        <v>2022</v>
      </c>
      <c r="B239" s="51">
        <f>'Volume Driver - NO EDIT'!$N$63</f>
        <v>12</v>
      </c>
      <c r="C239" s="51">
        <f>'Volume Driver - NO EDIT'!N$55</f>
        <v>2</v>
      </c>
      <c r="D239" s="17" t="str">
        <f>'Price Catalogue - Services'!A$60</f>
        <v>engineer-jr-on</v>
      </c>
      <c r="E239" s="17" t="str">
        <f>'Price Catalogue - Services'!B$60</f>
        <v>6.4.5</v>
      </c>
      <c r="F239" s="17">
        <f>'Price Catalogue - Services'!C$60</f>
        <v>0</v>
      </c>
      <c r="G239" s="17" t="str">
        <f>'Price Catalogue - Services'!D$60</f>
        <v>Consultancy</v>
      </c>
      <c r="H239" s="17" t="str">
        <f>'Price Catalogue - Services'!E$60</f>
        <v>Junior Engineer/Administrator</v>
      </c>
      <c r="I239" s="17" t="str">
        <f>'Price Catalogue - Services'!F$60</f>
        <v>Onsite according to FWC discount.</v>
      </c>
      <c r="J239" s="17" t="str">
        <f>'Price Catalogue - Services'!G$60</f>
        <v>days</v>
      </c>
      <c r="K239" s="17" t="str">
        <f>'Price Catalogue - Services'!H$60</f>
        <v>T&amp;M</v>
      </c>
      <c r="L239" s="17" t="str">
        <f>'Price Catalogue - Services'!I$60</f>
        <v>N/A</v>
      </c>
      <c r="M239" s="17" t="str">
        <f>'Price Catalogue - Services'!J$60</f>
        <v>N/A</v>
      </c>
      <c r="N239" s="17" t="str">
        <f>'Price Catalogue - Services'!K$60</f>
        <v>N/A</v>
      </c>
      <c r="O239" s="5">
        <f>'Price Catalogue - Services'!L$60</f>
        <v>0</v>
      </c>
      <c r="P239" s="5" t="str">
        <f>'Price Catalogue - Services'!M$60</f>
        <v>N/A</v>
      </c>
      <c r="Q239" s="5">
        <f>'Price Catalogue - Services'!N$60</f>
        <v>0</v>
      </c>
      <c r="R239" s="38">
        <f>'Price Catalogue - Services'!O$60</f>
        <v>0</v>
      </c>
      <c r="S239" s="17" t="str">
        <f>'Price Catalogue - Services'!P$60</f>
        <v>N/A</v>
      </c>
      <c r="T239" s="5" t="str">
        <f>'Price Catalogue - Services'!Q$60</f>
        <v>N/A</v>
      </c>
      <c r="U239" s="17" t="str">
        <f>'Price Catalogue - Services'!R$60</f>
        <v>Onsite Junior Engineer/Administrator.</v>
      </c>
      <c r="V239" s="17">
        <f>'Price Catalogue - Services'!S$60</f>
        <v>1</v>
      </c>
      <c r="W23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3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39" s="21">
        <f>PriceModelTable[[#This Row],[Service Fees]]+PriceModelTable[[#This Row],[Effort Bands]]</f>
        <v>0</v>
      </c>
      <c r="Z239" s="2"/>
      <c r="AA239" s="20"/>
    </row>
    <row r="240" spans="1:27" ht="11.25" customHeight="1" x14ac:dyDescent="0.25">
      <c r="A240" s="51" t="str">
        <f>'Volume Driver - NO EDIT'!$N$1</f>
        <v>2022</v>
      </c>
      <c r="B240" s="51">
        <f>'Volume Driver - NO EDIT'!$N$63</f>
        <v>12</v>
      </c>
      <c r="C240" s="51">
        <f>'Volume Driver - NO EDIT'!N$58</f>
        <v>0.5</v>
      </c>
      <c r="D240" s="17" t="str">
        <f>'Price Catalogue - Services'!A$63</f>
        <v>trainer-off</v>
      </c>
      <c r="E240" s="17" t="str">
        <f>'Price Catalogue - Services'!B$63</f>
        <v>6.4.6</v>
      </c>
      <c r="F240" s="17">
        <f>'Price Catalogue - Services'!C$63</f>
        <v>0</v>
      </c>
      <c r="G240" s="17" t="str">
        <f>'Price Catalogue - Services'!D$63</f>
        <v>Consultancy</v>
      </c>
      <c r="H240" s="17" t="str">
        <f>'Price Catalogue - Services'!E$63</f>
        <v>Trainer</v>
      </c>
      <c r="I240" s="17" t="str">
        <f>'Price Catalogue - Services'!F$63</f>
        <v>Offsite according to FWC discount.</v>
      </c>
      <c r="J240" s="17" t="str">
        <f>'Price Catalogue - Services'!G$63</f>
        <v>days</v>
      </c>
      <c r="K240" s="17" t="str">
        <f>'Price Catalogue - Services'!H$63</f>
        <v>T&amp;M</v>
      </c>
      <c r="L240" s="17" t="str">
        <f>'Price Catalogue - Services'!I$63</f>
        <v>N/A</v>
      </c>
      <c r="M240" s="17" t="str">
        <f>'Price Catalogue - Services'!J$63</f>
        <v>N/A</v>
      </c>
      <c r="N240" s="17" t="str">
        <f>'Price Catalogue - Services'!K$63</f>
        <v>N/A</v>
      </c>
      <c r="O240" s="5">
        <f>'Price Catalogue - Services'!L$63</f>
        <v>0</v>
      </c>
      <c r="P240" s="5" t="str">
        <f>'Price Catalogue - Services'!M$63</f>
        <v>N/A</v>
      </c>
      <c r="Q240" s="5">
        <f>'Price Catalogue - Services'!N$63</f>
        <v>0</v>
      </c>
      <c r="R240" s="38">
        <f>'Price Catalogue - Services'!O$63</f>
        <v>0</v>
      </c>
      <c r="S240" s="17" t="str">
        <f>'Price Catalogue - Services'!P$63</f>
        <v>N/A</v>
      </c>
      <c r="T240" s="5" t="str">
        <f>'Price Catalogue - Services'!Q$63</f>
        <v>N/A</v>
      </c>
      <c r="U240" s="17" t="str">
        <f>'Price Catalogue - Services'!R$63</f>
        <v>Offsite Trainer.</v>
      </c>
      <c r="V240" s="17">
        <f>'Price Catalogue - Services'!S$63</f>
        <v>1</v>
      </c>
      <c r="W24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0" s="21">
        <f>PriceModelTable[[#This Row],[Service Fees]]+PriceModelTable[[#This Row],[Effort Bands]]</f>
        <v>0</v>
      </c>
      <c r="Z240" s="2"/>
      <c r="AA240" s="20"/>
    </row>
    <row r="241" spans="1:27" ht="11.25" customHeight="1" x14ac:dyDescent="0.25">
      <c r="A241" s="51" t="str">
        <f>'Volume Driver - NO EDIT'!$N$1</f>
        <v>2022</v>
      </c>
      <c r="B241" s="51">
        <f>'Volume Driver - NO EDIT'!$N$63</f>
        <v>12</v>
      </c>
      <c r="C241" s="51">
        <f>'Volume Driver - NO EDIT'!N$57</f>
        <v>1</v>
      </c>
      <c r="D241" s="17" t="str">
        <f>'Price Catalogue - Services'!A$62</f>
        <v>trainer-on</v>
      </c>
      <c r="E241" s="17" t="str">
        <f>'Price Catalogue - Services'!B$62</f>
        <v>6.4.6</v>
      </c>
      <c r="F241" s="17">
        <f>'Price Catalogue - Services'!C$62</f>
        <v>0</v>
      </c>
      <c r="G241" s="17" t="str">
        <f>'Price Catalogue - Services'!D$62</f>
        <v>Consultancy</v>
      </c>
      <c r="H241" s="17" t="str">
        <f>'Price Catalogue - Services'!E$62</f>
        <v>Trainer</v>
      </c>
      <c r="I241" s="17" t="str">
        <f>'Price Catalogue - Services'!F$62</f>
        <v>Onsite according to FWC discount.</v>
      </c>
      <c r="J241" s="17" t="str">
        <f>'Price Catalogue - Services'!G$62</f>
        <v>days</v>
      </c>
      <c r="K241" s="17" t="str">
        <f>'Price Catalogue - Services'!H$62</f>
        <v>T&amp;M</v>
      </c>
      <c r="L241" s="17" t="str">
        <f>'Price Catalogue - Services'!I$62</f>
        <v>N/A</v>
      </c>
      <c r="M241" s="17" t="str">
        <f>'Price Catalogue - Services'!J$62</f>
        <v>N/A</v>
      </c>
      <c r="N241" s="17" t="str">
        <f>'Price Catalogue - Services'!K$62</f>
        <v>N/A</v>
      </c>
      <c r="O241" s="5">
        <f>'Price Catalogue - Services'!L$62</f>
        <v>0</v>
      </c>
      <c r="P241" s="5" t="str">
        <f>'Price Catalogue - Services'!M$62</f>
        <v>N/A</v>
      </c>
      <c r="Q241" s="5">
        <f>'Price Catalogue - Services'!N$62</f>
        <v>0</v>
      </c>
      <c r="R241" s="38">
        <f>'Price Catalogue - Services'!O$62</f>
        <v>0</v>
      </c>
      <c r="S241" s="17" t="str">
        <f>'Price Catalogue - Services'!P$62</f>
        <v>N/A</v>
      </c>
      <c r="T241" s="5" t="str">
        <f>'Price Catalogue - Services'!Q$62</f>
        <v>N/A</v>
      </c>
      <c r="U241" s="17" t="str">
        <f>'Price Catalogue - Services'!R$62</f>
        <v>Onsite Trainer.</v>
      </c>
      <c r="V241" s="17">
        <f>'Price Catalogue - Services'!S$62</f>
        <v>1</v>
      </c>
      <c r="W24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1" s="21">
        <f>PriceModelTable[[#This Row],[Service Fees]]+PriceModelTable[[#This Row],[Effort Bands]]</f>
        <v>0</v>
      </c>
      <c r="Z241" s="2"/>
      <c r="AA241" s="20"/>
    </row>
    <row r="242" spans="1:27" ht="11.25" customHeight="1" x14ac:dyDescent="0.25">
      <c r="A242" s="51" t="str">
        <f>'Volume Driver - NO EDIT'!$N$1</f>
        <v>2022</v>
      </c>
      <c r="B242" s="51">
        <f>'Volume Driver - NO EDIT'!$N$63</f>
        <v>12</v>
      </c>
      <c r="C242" s="51">
        <f>'Volume Driver - NO EDIT'!N$59</f>
        <v>1</v>
      </c>
      <c r="D242" s="17" t="str">
        <f>'Price Catalogue - Services'!A$64</f>
        <v>sec-srv</v>
      </c>
      <c r="E242" s="17" t="str">
        <f>'Price Catalogue - Services'!B$64</f>
        <v>6.6</v>
      </c>
      <c r="F242" s="17">
        <f>'Price Catalogue - Services'!C$64</f>
        <v>0</v>
      </c>
      <c r="G242" s="17" t="str">
        <f>'Price Catalogue - Services'!D$64</f>
        <v>Security Services</v>
      </c>
      <c r="H242" s="17" t="str">
        <f>'Price Catalogue - Services'!E$64</f>
        <v>Security Services</v>
      </c>
      <c r="I242" s="17" t="str">
        <f>'Price Catalogue - Services'!F$64</f>
        <v>Managed service</v>
      </c>
      <c r="J242" s="17" t="str">
        <f>'Price Catalogue - Services'!G$64</f>
        <v>% of yearly expenditure</v>
      </c>
      <c r="K242" s="17" t="str">
        <f>'Price Catalogue - Services'!H$64</f>
        <v>Monthly service fee</v>
      </c>
      <c r="L242" s="17" t="str">
        <f>'Price Catalogue - Services'!I$64</f>
        <v>24/7</v>
      </c>
      <c r="M242" s="17" t="str">
        <f>'Price Catalogue - Services'!J$64</f>
        <v>any</v>
      </c>
      <c r="N242" s="17" t="str">
        <f>'Price Catalogue - Services'!K$64</f>
        <v>N/A</v>
      </c>
      <c r="O242" s="54">
        <f>'Price Catalogue - Services'!L$64*SUM($W185:$W229)/PriceModelTable[[#This Row],[Months]]</f>
        <v>0</v>
      </c>
      <c r="P242" s="54">
        <f>'Price Catalogue - Services'!M$64*SUM($W185:$W229)/PriceModelTable[[#This Row],[Months]]</f>
        <v>0</v>
      </c>
      <c r="Q242" s="5">
        <f>'Price Catalogue - Services'!N$64</f>
        <v>0</v>
      </c>
      <c r="R242" s="38">
        <f>'Price Catalogue - Services'!O$64</f>
        <v>0</v>
      </c>
      <c r="S242" s="17" t="str">
        <f>'Price Catalogue - Services'!P$64</f>
        <v>E1</v>
      </c>
      <c r="T242" s="5">
        <f>'Price Catalogue - Services'!Q$64</f>
        <v>0</v>
      </c>
      <c r="U242" s="17" t="str">
        <f>'Price Catalogue - Services'!R$64</f>
        <v xml:space="preserve">Security Services for all ECHA IT services. Changes charged separately via Effort Band. </v>
      </c>
      <c r="V242" s="17">
        <f>'Price Catalogue - Services'!S$64</f>
        <v>1</v>
      </c>
      <c r="W24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2" s="21">
        <f>PriceModelTable[[#This Row],[Service Fees]]+PriceModelTable[[#This Row],[Effort Bands]]</f>
        <v>0</v>
      </c>
      <c r="Z242" s="2"/>
      <c r="AA242" s="20"/>
    </row>
    <row r="243" spans="1:27" ht="11.25" customHeight="1" x14ac:dyDescent="0.25">
      <c r="A243" s="51" t="str">
        <f>'Volume Driver - NO EDIT'!$N$1</f>
        <v>2022</v>
      </c>
      <c r="B243" s="51">
        <f>'Volume Driver - NO EDIT'!$N$63</f>
        <v>12</v>
      </c>
      <c r="C243" s="51">
        <f>'Volume Driver - NO EDIT'!N$60</f>
        <v>0</v>
      </c>
      <c r="D243" s="17" t="str">
        <f>'Price Catalogue - Services'!A$65</f>
        <v>trans-in</v>
      </c>
      <c r="E243" s="17" t="str">
        <f>'Price Catalogue - Services'!B$65</f>
        <v>8.1</v>
      </c>
      <c r="F243" s="17">
        <f>'Price Catalogue - Services'!C$65</f>
        <v>0</v>
      </c>
      <c r="G243" s="17" t="str">
        <f>'Price Catalogue - Services'!D$65</f>
        <v>Transition in</v>
      </c>
      <c r="H243" s="17" t="str">
        <f>'Price Catalogue - Services'!E$65</f>
        <v>Transition in</v>
      </c>
      <c r="I243" s="17" t="str">
        <f>'Price Catalogue - Services'!F$65</f>
        <v>Project</v>
      </c>
      <c r="J243" s="17" t="str">
        <f>'Price Catalogue - Services'!G$65</f>
        <v>months of service</v>
      </c>
      <c r="K243" s="17" t="str">
        <f>'Price Catalogue - Services'!H$65</f>
        <v>QT&amp;M</v>
      </c>
      <c r="L243" s="17" t="str">
        <f>'Price Catalogue - Services'!I$65</f>
        <v>N/A</v>
      </c>
      <c r="M243" s="17" t="str">
        <f>'Price Catalogue - Services'!J$65</f>
        <v>N/A</v>
      </c>
      <c r="N243" s="17" t="str">
        <f>'Price Catalogue - Services'!K$65</f>
        <v>N/A</v>
      </c>
      <c r="O243" s="54">
        <f>'Price Catalogue - Services'!L$65*SUM($W185:$W229,$W242:$W242)/PriceModelTable[[#This Row],[Months]]/PriceModelTable[[#This Row],[Months]]</f>
        <v>0</v>
      </c>
      <c r="P243" s="54">
        <f>'Price Catalogue - Services'!M$65*SUM($W185:$W229,$W242:$W242)/PriceModelTable[[#This Row],[Months]]/PriceModelTable[[#This Row],[Months]]</f>
        <v>0</v>
      </c>
      <c r="Q243" s="5">
        <f>'Price Catalogue - Services'!N$65</f>
        <v>0</v>
      </c>
      <c r="R243" s="38">
        <f>'Price Catalogue - Services'!O$65</f>
        <v>0</v>
      </c>
      <c r="S243" s="17" t="str">
        <f>'Price Catalogue - Services'!P$65</f>
        <v>N/A</v>
      </c>
      <c r="T243" s="5" t="str">
        <f>'Price Catalogue - Services'!Q$65</f>
        <v>N/A</v>
      </c>
      <c r="U243" s="17" t="str">
        <f>'Price Catalogue - Services'!R$65</f>
        <v>Fees for transition in, in months of service fees (for current year) after transition is complete.</v>
      </c>
      <c r="V243" s="17">
        <f>'Price Catalogue - Services'!S$65</f>
        <v>1</v>
      </c>
      <c r="W24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3" s="21">
        <f>PriceModelTable[[#This Row],[Service Fees]]+PriceModelTable[[#This Row],[Effort Bands]]</f>
        <v>0</v>
      </c>
      <c r="Z243" s="2"/>
      <c r="AA243" s="20"/>
    </row>
    <row r="244" spans="1:27" ht="11.25" customHeight="1" x14ac:dyDescent="0.25">
      <c r="A244" s="51" t="str">
        <f>'Volume Driver - NO EDIT'!$N$1</f>
        <v>2022</v>
      </c>
      <c r="B244" s="51">
        <f>'Volume Driver - NO EDIT'!$N$63</f>
        <v>12</v>
      </c>
      <c r="C244" s="51">
        <f>'Volume Driver - NO EDIT'!N$61</f>
        <v>0</v>
      </c>
      <c r="D244" s="17" t="str">
        <f>'Price Catalogue - Services'!A$66</f>
        <v>trans-out</v>
      </c>
      <c r="E244" s="17" t="str">
        <f>'Price Catalogue - Services'!B$66</f>
        <v>8.2</v>
      </c>
      <c r="F244" s="17">
        <f>'Price Catalogue - Services'!C$66</f>
        <v>0</v>
      </c>
      <c r="G244" s="17" t="str">
        <f>'Price Catalogue - Services'!D$66</f>
        <v>Transition out</v>
      </c>
      <c r="H244" s="17" t="str">
        <f>'Price Catalogue - Services'!E$66</f>
        <v>Transition out</v>
      </c>
      <c r="I244" s="17" t="str">
        <f>'Price Catalogue - Services'!F$66</f>
        <v>Project</v>
      </c>
      <c r="J244" s="17" t="str">
        <f>'Price Catalogue - Services'!G$66</f>
        <v>% of yearly expenditure</v>
      </c>
      <c r="K244" s="17" t="str">
        <f>'Price Catalogue - Services'!H$66</f>
        <v>QT&amp;M</v>
      </c>
      <c r="L244" s="17" t="str">
        <f>'Price Catalogue - Services'!I$66</f>
        <v>N/A</v>
      </c>
      <c r="M244" s="17" t="str">
        <f>'Price Catalogue - Services'!J$66</f>
        <v>N/A</v>
      </c>
      <c r="N244" s="17" t="str">
        <f>'Price Catalogue - Services'!K$66</f>
        <v>N/A</v>
      </c>
      <c r="O244" s="5">
        <f>'Price Catalogue - Services'!L$66</f>
        <v>0</v>
      </c>
      <c r="P244" s="5">
        <f>'Price Catalogue - Services'!M$66</f>
        <v>0.05</v>
      </c>
      <c r="Q244" s="5">
        <f>'Price Catalogue - Services'!N$66</f>
        <v>0</v>
      </c>
      <c r="R244" s="38">
        <f>'Price Catalogue - Services'!O$66</f>
        <v>0</v>
      </c>
      <c r="S244" s="17" t="str">
        <f>'Price Catalogue - Services'!P$66</f>
        <v>N/A</v>
      </c>
      <c r="T244" s="5" t="str">
        <f>'Price Catalogue - Services'!Q$66</f>
        <v>N/A</v>
      </c>
      <c r="U244" s="17" t="str">
        <f>'Price Catalogue - Services'!R$66</f>
        <v>Fees for transition out. Percentage of annual services fees for current year.</v>
      </c>
      <c r="V244" s="17">
        <f>'Price Catalogue - Services'!S$66</f>
        <v>1</v>
      </c>
      <c r="W24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4" s="21">
        <f>PriceModelTable[[#This Row],[Service Fees]]+PriceModelTable[[#This Row],[Effort Bands]]</f>
        <v>0</v>
      </c>
      <c r="Z244" s="2"/>
      <c r="AA244" s="20"/>
    </row>
    <row r="245" spans="1:27" ht="11.25" customHeight="1" x14ac:dyDescent="0.25">
      <c r="A245" s="51" t="str">
        <f>'Volume Driver - NO EDIT'!$N$1</f>
        <v>2022</v>
      </c>
      <c r="B245" s="51">
        <f>'Volume Driver - NO EDIT'!$N$63</f>
        <v>12</v>
      </c>
      <c r="C245" s="51">
        <f>'Volume Driver - NO EDIT'!N$62</f>
        <v>1</v>
      </c>
      <c r="D245" s="17" t="str">
        <f>'Price Catalogue - Services'!A$67</f>
        <v>gov</v>
      </c>
      <c r="E245" s="17" t="str">
        <f>'Price Catalogue - Services'!B$67</f>
        <v>9</v>
      </c>
      <c r="F245" s="17">
        <f>'Price Catalogue - Services'!C$67</f>
        <v>0</v>
      </c>
      <c r="G245" s="17" t="str">
        <f>'Price Catalogue - Services'!D$67</f>
        <v>Governance</v>
      </c>
      <c r="H245" s="17" t="str">
        <f>'Price Catalogue - Services'!E$67</f>
        <v>Governance</v>
      </c>
      <c r="I245" s="17" t="str">
        <f>'Price Catalogue - Services'!F$67</f>
        <v>Governance</v>
      </c>
      <c r="J245" s="17" t="str">
        <f>'Price Catalogue - Services'!G$67</f>
        <v>% of yearly expenditure</v>
      </c>
      <c r="K245" s="17" t="str">
        <f>'Price Catalogue - Services'!H$67</f>
        <v>Monthly service fee</v>
      </c>
      <c r="L245" s="17" t="str">
        <f>'Price Catalogue - Services'!I$67</f>
        <v>9/5</v>
      </c>
      <c r="M245" s="17" t="str">
        <f>'Price Catalogue - Services'!J$67</f>
        <v>N/A</v>
      </c>
      <c r="N245" s="17" t="str">
        <f>'Price Catalogue - Services'!K$67</f>
        <v>N/A</v>
      </c>
      <c r="O245" s="54">
        <f>'Price Catalogue - Services'!L$67*SUM($W185:$W229,$W242:$W242)/PriceModelTable[[#This Row],[Months]]</f>
        <v>0</v>
      </c>
      <c r="P245" s="54">
        <f>'Price Catalogue - Services'!M$67*SUM($W185:$W229,$W242:$W242)/PriceModelTable[[#This Row],[Months]]</f>
        <v>0</v>
      </c>
      <c r="Q245" s="5">
        <f>'Price Catalogue - Services'!N$67</f>
        <v>0</v>
      </c>
      <c r="R245" s="38">
        <f>'Price Catalogue - Services'!O$67</f>
        <v>0</v>
      </c>
      <c r="S245" s="17" t="str">
        <f>'Price Catalogue - Services'!P$67</f>
        <v>N/A</v>
      </c>
      <c r="T245" s="5" t="str">
        <f>'Price Catalogue - Services'!Q$67</f>
        <v>N/A</v>
      </c>
      <c r="U245" s="17" t="str">
        <f>'Price Catalogue - Services'!R$67</f>
        <v>Governance for the FWC and its service delivery. Percentage of annual service fees for current year.</v>
      </c>
      <c r="V245" s="17">
        <f>'Price Catalogue - Services'!S$67</f>
        <v>1</v>
      </c>
      <c r="W24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5" s="21">
        <f>PriceModelTable[[#This Row],[Service Fees]]+PriceModelTable[[#This Row],[Effort Bands]]</f>
        <v>0</v>
      </c>
      <c r="Z245" s="2"/>
      <c r="AA245" s="20"/>
    </row>
    <row r="246" spans="1:27" ht="11.25" customHeight="1" x14ac:dyDescent="0.25">
      <c r="A246" s="51" t="str">
        <f>'Volume Driver - NO EDIT'!$O$1</f>
        <v>2023</v>
      </c>
      <c r="B246" s="51">
        <f>'Volume Driver - NO EDIT'!$O$63</f>
        <v>12</v>
      </c>
      <c r="C246" s="51">
        <f>'Volume Driver - NO EDIT'!O$2</f>
        <v>1</v>
      </c>
      <c r="D246" s="17" t="str">
        <f>'Price Catalogue - Services'!A$7</f>
        <v>ext-fw</v>
      </c>
      <c r="E246" s="17" t="str">
        <f>'Price Catalogue - Services'!B$7</f>
        <v>6.1.1.10</v>
      </c>
      <c r="F246" s="17">
        <f>'Price Catalogue - Services'!C$7</f>
        <v>0</v>
      </c>
      <c r="G246" s="17" t="str">
        <f>'Price Catalogue - Services'!D$7</f>
        <v>Managed datacentre</v>
      </c>
      <c r="H246" s="17" t="str">
        <f>'Price Catalogue - Services'!E$7</f>
        <v>External firewall</v>
      </c>
      <c r="I246" s="17" t="str">
        <f>'Price Catalogue - Services'!F$7</f>
        <v>Managed service</v>
      </c>
      <c r="J246" s="17" t="str">
        <f>'Price Catalogue - Services'!G$7</f>
        <v>managed datacentre</v>
      </c>
      <c r="K246" s="17" t="str">
        <f>'Price Catalogue - Services'!H$7</f>
        <v>Monthly service fee</v>
      </c>
      <c r="L246" s="17" t="str">
        <f>'Price Catalogue - Services'!I$7</f>
        <v>24/7</v>
      </c>
      <c r="M246" s="17" t="str">
        <f>'Price Catalogue - Services'!J$7</f>
        <v>any</v>
      </c>
      <c r="N246" s="17" t="str">
        <f>'Price Catalogue - Services'!K$7</f>
        <v>N/A</v>
      </c>
      <c r="O246" s="5">
        <f>'Price Catalogue - Services'!L$7</f>
        <v>0</v>
      </c>
      <c r="P246" s="5">
        <f>'Price Catalogue - Services'!M$7</f>
        <v>1620</v>
      </c>
      <c r="Q246" s="5">
        <f>'Price Catalogue - Services'!N$7</f>
        <v>0</v>
      </c>
      <c r="R246" s="38">
        <f>'Price Catalogue - Services'!O$7</f>
        <v>0</v>
      </c>
      <c r="S246" s="17" t="str">
        <f>'Price Catalogue - Services'!P$7</f>
        <v>E1</v>
      </c>
      <c r="T246" s="5">
        <f>'Price Catalogue - Services'!Q$7</f>
        <v>0</v>
      </c>
      <c r="U246" s="17" t="str">
        <f>'Price Catalogue - Services'!R$7</f>
        <v>Highly available external firewall service for all ECHA IT services. Changes charged separately via Effort Band.</v>
      </c>
      <c r="V246" s="17">
        <f>'Price Catalogue - Services'!S$7</f>
        <v>1</v>
      </c>
      <c r="W24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6" s="21">
        <f>PriceModelTable[[#This Row],[Service Fees]]+PriceModelTable[[#This Row],[Effort Bands]]</f>
        <v>0</v>
      </c>
      <c r="Z246" s="2"/>
      <c r="AA246" s="20"/>
    </row>
    <row r="247" spans="1:27" ht="11.25" customHeight="1" x14ac:dyDescent="0.25">
      <c r="A247" s="51" t="str">
        <f>'Volume Driver - NO EDIT'!$O$1</f>
        <v>2023</v>
      </c>
      <c r="B247" s="51">
        <f>'Volume Driver - NO EDIT'!$O$63</f>
        <v>12</v>
      </c>
      <c r="C247" s="51">
        <f>'Volume Driver - NO EDIT'!O$3</f>
        <v>1</v>
      </c>
      <c r="D247" s="17" t="str">
        <f>'Price Catalogue - Services'!A$8</f>
        <v>r-proxy</v>
      </c>
      <c r="E247" s="17" t="str">
        <f>'Price Catalogue - Services'!B$8</f>
        <v>6.1.1.10</v>
      </c>
      <c r="F247" s="17">
        <f>'Price Catalogue - Services'!C$8</f>
        <v>0</v>
      </c>
      <c r="G247" s="17" t="str">
        <f>'Price Catalogue - Services'!D$8</f>
        <v>Managed datacentre</v>
      </c>
      <c r="H247" s="17" t="str">
        <f>'Price Catalogue - Services'!E$8</f>
        <v>Reverse Proxy</v>
      </c>
      <c r="I247" s="17" t="str">
        <f>'Price Catalogue - Services'!F$8</f>
        <v>Managed service</v>
      </c>
      <c r="J247" s="17" t="str">
        <f>'Price Catalogue - Services'!G$8</f>
        <v>managed datacentre</v>
      </c>
      <c r="K247" s="17" t="str">
        <f>'Price Catalogue - Services'!H$8</f>
        <v>Monthly service fee</v>
      </c>
      <c r="L247" s="17" t="str">
        <f>'Price Catalogue - Services'!I$8</f>
        <v>24/7</v>
      </c>
      <c r="M247" s="17" t="str">
        <f>'Price Catalogue - Services'!J$8</f>
        <v>any</v>
      </c>
      <c r="N247" s="17" t="str">
        <f>'Price Catalogue - Services'!K$8</f>
        <v>N/A</v>
      </c>
      <c r="O247" s="5">
        <f>'Price Catalogue - Services'!L$8</f>
        <v>0</v>
      </c>
      <c r="P247" s="5">
        <f>'Price Catalogue - Services'!M$8</f>
        <v>1053</v>
      </c>
      <c r="Q247" s="5">
        <f>'Price Catalogue - Services'!N$8</f>
        <v>0</v>
      </c>
      <c r="R247" s="38">
        <f>'Price Catalogue - Services'!O$8</f>
        <v>0</v>
      </c>
      <c r="S247" s="17" t="str">
        <f>'Price Catalogue - Services'!P$8</f>
        <v>E5</v>
      </c>
      <c r="T247" s="5">
        <f>'Price Catalogue - Services'!Q$8</f>
        <v>0</v>
      </c>
      <c r="U247" s="17" t="str">
        <f>'Price Catalogue - Services'!R$8</f>
        <v>Highly available reverse proxy service for all pertient ECHA IT services. Changes charged separately via Effort Band.</v>
      </c>
      <c r="V247" s="17">
        <f>'Price Catalogue - Services'!S$8</f>
        <v>1</v>
      </c>
      <c r="W24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7" s="21">
        <f>PriceModelTable[[#This Row],[Service Fees]]+PriceModelTable[[#This Row],[Effort Bands]]</f>
        <v>0</v>
      </c>
      <c r="Z247" s="2"/>
      <c r="AA247" s="20"/>
    </row>
    <row r="248" spans="1:27" ht="11.25" customHeight="1" x14ac:dyDescent="0.25">
      <c r="A248" s="51" t="str">
        <f>'Volume Driver - NO EDIT'!$O$1</f>
        <v>2023</v>
      </c>
      <c r="B248" s="51">
        <f>'Volume Driver - NO EDIT'!$O$63</f>
        <v>12</v>
      </c>
      <c r="C248" s="51">
        <f>'Volume Driver - NO EDIT'!O$4</f>
        <v>1</v>
      </c>
      <c r="D248" s="17" t="str">
        <f>'Price Catalogue - Services'!A$9</f>
        <v>cl-proxy-p</v>
      </c>
      <c r="E248" s="17" t="str">
        <f>'Price Catalogue - Services'!B$9</f>
        <v>6.1.1.10</v>
      </c>
      <c r="F248" s="17">
        <f>'Price Catalogue - Services'!C$9</f>
        <v>0</v>
      </c>
      <c r="G248" s="17" t="str">
        <f>'Price Catalogue - Services'!D$9</f>
        <v>Managed datacentre</v>
      </c>
      <c r="H248" s="17" t="str">
        <f>'Price Catalogue - Services'!E$9</f>
        <v>Client Proxy</v>
      </c>
      <c r="I248" s="17" t="str">
        <f>'Price Catalogue - Services'!F$9</f>
        <v>Managed service</v>
      </c>
      <c r="J248" s="17" t="str">
        <f>'Price Catalogue - Services'!G$9</f>
        <v>managed datacentre</v>
      </c>
      <c r="K248" s="17" t="str">
        <f>'Price Catalogue - Services'!H$9</f>
        <v>Monthly service fee</v>
      </c>
      <c r="L248" s="17" t="str">
        <f>'Price Catalogue - Services'!I$9</f>
        <v>24/7</v>
      </c>
      <c r="M248" s="17" t="str">
        <f>'Price Catalogue - Services'!J$9</f>
        <v>private</v>
      </c>
      <c r="N248" s="17" t="str">
        <f>'Price Catalogue - Services'!K$9</f>
        <v>N/A</v>
      </c>
      <c r="O248" s="5">
        <f>'Price Catalogue - Services'!L$9</f>
        <v>0</v>
      </c>
      <c r="P248" s="5">
        <f>'Price Catalogue - Services'!M$9</f>
        <v>1800</v>
      </c>
      <c r="Q248" s="5">
        <f>'Price Catalogue - Services'!N$9</f>
        <v>0</v>
      </c>
      <c r="R248" s="38">
        <f>'Price Catalogue - Services'!O$9</f>
        <v>0</v>
      </c>
      <c r="S248" s="17" t="str">
        <f>'Price Catalogue - Services'!P$9</f>
        <v>E1</v>
      </c>
      <c r="T248" s="5">
        <f>'Price Catalogue - Services'!Q$9</f>
        <v>0</v>
      </c>
      <c r="U248" s="17" t="str">
        <f>'Price Catalogue - Services'!R$9</f>
        <v>Highly available client proxy services for all pertinent ECHA IT services. Changes charged separately via Effort Band.</v>
      </c>
      <c r="V248" s="17">
        <f>'Price Catalogue - Services'!S$9</f>
        <v>1</v>
      </c>
      <c r="W24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8" s="21">
        <f>PriceModelTable[[#This Row],[Service Fees]]+PriceModelTable[[#This Row],[Effort Bands]]</f>
        <v>0</v>
      </c>
      <c r="Z248" s="2"/>
      <c r="AA248" s="20"/>
    </row>
    <row r="249" spans="1:27" ht="11.25" customHeight="1" x14ac:dyDescent="0.25">
      <c r="A249" s="51" t="str">
        <f>'Volume Driver - NO EDIT'!$O$1</f>
        <v>2023</v>
      </c>
      <c r="B249" s="51">
        <f>'Volume Driver - NO EDIT'!$O$63</f>
        <v>12</v>
      </c>
      <c r="C249" s="51">
        <f>'Volume Driver - NO EDIT'!O$5</f>
        <v>1</v>
      </c>
      <c r="D249" s="17" t="str">
        <f>'Price Catalogue - Services'!A$10</f>
        <v>waf-p</v>
      </c>
      <c r="E249" s="17" t="str">
        <f>'Price Catalogue - Services'!B$10</f>
        <v>6.1.1.10</v>
      </c>
      <c r="F249" s="17">
        <f>'Price Catalogue - Services'!C$10</f>
        <v>0</v>
      </c>
      <c r="G249" s="17" t="str">
        <f>'Price Catalogue - Services'!D$10</f>
        <v>Managed datacentre</v>
      </c>
      <c r="H249" s="17" t="str">
        <f>'Price Catalogue - Services'!E$10</f>
        <v>Web Application Firewall</v>
      </c>
      <c r="I249" s="17" t="str">
        <f>'Price Catalogue - Services'!F$10</f>
        <v>Managed service</v>
      </c>
      <c r="J249" s="17" t="str">
        <f>'Price Catalogue - Services'!G$10</f>
        <v>managed datacentre</v>
      </c>
      <c r="K249" s="17" t="str">
        <f>'Price Catalogue - Services'!H$10</f>
        <v>Monthly service fee</v>
      </c>
      <c r="L249" s="17" t="str">
        <f>'Price Catalogue - Services'!I$10</f>
        <v>24/7</v>
      </c>
      <c r="M249" s="17" t="str">
        <f>'Price Catalogue - Services'!J$10</f>
        <v>private</v>
      </c>
      <c r="N249" s="17" t="str">
        <f>'Price Catalogue - Services'!K$10</f>
        <v>N/A</v>
      </c>
      <c r="O249" s="5">
        <f>'Price Catalogue - Services'!L$10</f>
        <v>0</v>
      </c>
      <c r="P249" s="5">
        <f>'Price Catalogue - Services'!M$10</f>
        <v>4140</v>
      </c>
      <c r="Q249" s="5">
        <f>'Price Catalogue - Services'!N$10</f>
        <v>0</v>
      </c>
      <c r="R249" s="38">
        <f>'Price Catalogue - Services'!O$10</f>
        <v>0</v>
      </c>
      <c r="S249" s="17" t="str">
        <f>'Price Catalogue - Services'!P$10</f>
        <v>E1</v>
      </c>
      <c r="T249" s="5">
        <f>'Price Catalogue - Services'!Q$10</f>
        <v>0</v>
      </c>
      <c r="U249" s="17" t="str">
        <f>'Price Catalogue - Services'!R$10</f>
        <v>Highly available web application firewall service for all perinent ECHA IT services. Changes charged separately via Effort Band.</v>
      </c>
      <c r="V249" s="17">
        <f>'Price Catalogue - Services'!S$10</f>
        <v>1</v>
      </c>
      <c r="W24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4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49" s="21">
        <f>PriceModelTable[[#This Row],[Service Fees]]+PriceModelTable[[#This Row],[Effort Bands]]</f>
        <v>0</v>
      </c>
      <c r="Z249" s="2"/>
      <c r="AA249" s="20"/>
    </row>
    <row r="250" spans="1:27" ht="11.25" customHeight="1" x14ac:dyDescent="0.25">
      <c r="A250" s="51" t="str">
        <f>'Volume Driver - NO EDIT'!$O$1</f>
        <v>2023</v>
      </c>
      <c r="B250" s="51">
        <f>'Volume Driver - NO EDIT'!$O$63</f>
        <v>12</v>
      </c>
      <c r="C250" s="51">
        <f>'Volume Driver - NO EDIT'!O$6</f>
        <v>0</v>
      </c>
      <c r="D250" s="17" t="str">
        <f>'Price Catalogue - Services'!A$11</f>
        <v>cl-proxy-tc</v>
      </c>
      <c r="E250" s="17" t="str">
        <f>'Price Catalogue - Services'!B$11</f>
        <v>6.1.1.10</v>
      </c>
      <c r="F250" s="17">
        <f>'Price Catalogue - Services'!C$11</f>
        <v>0</v>
      </c>
      <c r="G250" s="17" t="str">
        <f>'Price Catalogue - Services'!D$11</f>
        <v>Managed datacentre</v>
      </c>
      <c r="H250" s="17" t="str">
        <f>'Price Catalogue - Services'!E$11</f>
        <v>Client Proxy</v>
      </c>
      <c r="I250" s="17" t="str">
        <f>'Price Catalogue - Services'!F$11</f>
        <v>Managed service</v>
      </c>
      <c r="J250" s="17" t="str">
        <f>'Price Catalogue - Services'!G$11</f>
        <v>managed datacentre</v>
      </c>
      <c r="K250" s="17" t="str">
        <f>'Price Catalogue - Services'!H$11</f>
        <v>Monthly service fee</v>
      </c>
      <c r="L250" s="17" t="str">
        <f>'Price Catalogue - Services'!I$11</f>
        <v>24/7</v>
      </c>
      <c r="M250" s="17" t="str">
        <f>'Price Catalogue - Services'!J$11</f>
        <v>trusted community</v>
      </c>
      <c r="N250" s="17" t="str">
        <f>'Price Catalogue - Services'!K$11</f>
        <v>N/A</v>
      </c>
      <c r="O250" s="5">
        <f>'Price Catalogue - Services'!L$11</f>
        <v>0</v>
      </c>
      <c r="P250" s="5">
        <f>'Price Catalogue - Services'!M$11</f>
        <v>810</v>
      </c>
      <c r="Q250" s="5">
        <f>'Price Catalogue - Services'!N$11</f>
        <v>0</v>
      </c>
      <c r="R250" s="38">
        <f>'Price Catalogue - Services'!O$11</f>
        <v>0</v>
      </c>
      <c r="S250" s="17" t="str">
        <f>'Price Catalogue - Services'!P$11</f>
        <v>E1</v>
      </c>
      <c r="T250" s="5">
        <f>'Price Catalogue - Services'!Q$11</f>
        <v>0</v>
      </c>
      <c r="U250" s="17" t="str">
        <f>'Price Catalogue - Services'!R$11</f>
        <v>Highly available client proxy services for all pertinent ECHA IT services. Changes charged separately via Effort Band.</v>
      </c>
      <c r="V250" s="17">
        <f>'Price Catalogue - Services'!S$11</f>
        <v>1</v>
      </c>
      <c r="W25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0" s="21">
        <f>PriceModelTable[[#This Row],[Service Fees]]+PriceModelTable[[#This Row],[Effort Bands]]</f>
        <v>0</v>
      </c>
      <c r="Z250" s="2"/>
      <c r="AA250" s="20"/>
    </row>
    <row r="251" spans="1:27" ht="11.25" customHeight="1" x14ac:dyDescent="0.25">
      <c r="A251" s="51" t="str">
        <f>'Volume Driver - NO EDIT'!$O$1</f>
        <v>2023</v>
      </c>
      <c r="B251" s="51">
        <f>'Volume Driver - NO EDIT'!$O$63</f>
        <v>12</v>
      </c>
      <c r="C251" s="51">
        <f>'Volume Driver - NO EDIT'!O$7</f>
        <v>0</v>
      </c>
      <c r="D251" s="17" t="str">
        <f>'Price Catalogue - Services'!A$12</f>
        <v>waf-tc</v>
      </c>
      <c r="E251" s="17" t="str">
        <f>'Price Catalogue - Services'!B$12</f>
        <v>6.1.1.10</v>
      </c>
      <c r="F251" s="17">
        <f>'Price Catalogue - Services'!C$12</f>
        <v>0</v>
      </c>
      <c r="G251" s="17" t="str">
        <f>'Price Catalogue - Services'!D$12</f>
        <v>Managed datacentre</v>
      </c>
      <c r="H251" s="17" t="str">
        <f>'Price Catalogue - Services'!E$12</f>
        <v>Web Application Firewall</v>
      </c>
      <c r="I251" s="17" t="str">
        <f>'Price Catalogue - Services'!F$12</f>
        <v>Managed service</v>
      </c>
      <c r="J251" s="17" t="str">
        <f>'Price Catalogue - Services'!G$12</f>
        <v>managed datacentre</v>
      </c>
      <c r="K251" s="17" t="str">
        <f>'Price Catalogue - Services'!H$12</f>
        <v>Monthly service fee</v>
      </c>
      <c r="L251" s="17" t="str">
        <f>'Price Catalogue - Services'!I$12</f>
        <v>24/7</v>
      </c>
      <c r="M251" s="17" t="str">
        <f>'Price Catalogue - Services'!J$12</f>
        <v>trusted community</v>
      </c>
      <c r="N251" s="17" t="str">
        <f>'Price Catalogue - Services'!K$12</f>
        <v>N/A</v>
      </c>
      <c r="O251" s="5">
        <f>'Price Catalogue - Services'!L$12</f>
        <v>0</v>
      </c>
      <c r="P251" s="5">
        <f>'Price Catalogue - Services'!M$12</f>
        <v>1863</v>
      </c>
      <c r="Q251" s="5">
        <f>'Price Catalogue - Services'!N$12</f>
        <v>0</v>
      </c>
      <c r="R251" s="38">
        <f>'Price Catalogue - Services'!O$12</f>
        <v>0</v>
      </c>
      <c r="S251" s="17" t="str">
        <f>'Price Catalogue - Services'!P$12</f>
        <v>E1</v>
      </c>
      <c r="T251" s="5">
        <f>'Price Catalogue - Services'!Q$12</f>
        <v>0</v>
      </c>
      <c r="U251" s="17" t="str">
        <f>'Price Catalogue - Services'!R$12</f>
        <v>Highly available web application firewall service for all perinent ECHA IT services. Changes charged separately via Effort Band.</v>
      </c>
      <c r="V251" s="17">
        <f>'Price Catalogue - Services'!S$12</f>
        <v>1</v>
      </c>
      <c r="W25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1" s="21">
        <f>PriceModelTable[[#This Row],[Service Fees]]+PriceModelTable[[#This Row],[Effort Bands]]</f>
        <v>0</v>
      </c>
      <c r="Z251" s="2"/>
      <c r="AA251" s="20"/>
    </row>
    <row r="252" spans="1:27" ht="11.25" customHeight="1" x14ac:dyDescent="0.25">
      <c r="A252" s="51" t="str">
        <f>'Volume Driver - NO EDIT'!$O$1</f>
        <v>2023</v>
      </c>
      <c r="B252" s="51">
        <f>'Volume Driver - NO EDIT'!$O$63</f>
        <v>12</v>
      </c>
      <c r="C252" s="51">
        <f>'Volume Driver - NO EDIT'!O$15</f>
        <v>40000</v>
      </c>
      <c r="D252" s="17" t="str">
        <f>'Price Catalogue - Services'!A$20</f>
        <v>bronze-p</v>
      </c>
      <c r="E252" s="17" t="str">
        <f>'Price Catalogue - Services'!B$20</f>
        <v>6.1.1.4</v>
      </c>
      <c r="F252" s="17">
        <f>'Price Catalogue - Services'!C$20</f>
        <v>8</v>
      </c>
      <c r="G252" s="17" t="str">
        <f>'Price Catalogue - Services'!D$20</f>
        <v>Managed datacentre</v>
      </c>
      <c r="H252" s="17" t="str">
        <f>'Price Catalogue - Services'!E$20</f>
        <v>Cloud Service</v>
      </c>
      <c r="I252" s="17" t="str">
        <f>'Price Catalogue - Services'!F$20</f>
        <v>Storage, bronze</v>
      </c>
      <c r="J252" s="17" t="str">
        <f>'Price Catalogue - Services'!G$20</f>
        <v>GB</v>
      </c>
      <c r="K252" s="17" t="str">
        <f>'Price Catalogue - Services'!H$20</f>
        <v>Monthly service fee</v>
      </c>
      <c r="L252" s="17" t="str">
        <f>'Price Catalogue - Services'!I$20</f>
        <v>24/7</v>
      </c>
      <c r="M252" s="17" t="str">
        <f>'Price Catalogue - Services'!J$20</f>
        <v>private</v>
      </c>
      <c r="N252" s="17">
        <f>'Price Catalogue - Services'!K$20</f>
        <v>0</v>
      </c>
      <c r="O252" s="5">
        <f>'Price Catalogue - Services'!L$20</f>
        <v>0</v>
      </c>
      <c r="P252" s="5">
        <f>'Price Catalogue - Services'!M$20</f>
        <v>0.08</v>
      </c>
      <c r="Q252" s="5">
        <f>'Price Catalogue - Services'!N$20</f>
        <v>0</v>
      </c>
      <c r="R252" s="38">
        <f>'Price Catalogue - Services'!O$20</f>
        <v>0</v>
      </c>
      <c r="S252" s="17" t="str">
        <f>'Price Catalogue - Services'!P$20</f>
        <v>N/A</v>
      </c>
      <c r="T252" s="5" t="str">
        <f>'Price Catalogue - Services'!Q$20</f>
        <v>N/A</v>
      </c>
      <c r="U252" s="17" t="str">
        <f>'Price Catalogue - Services'!R$20</f>
        <v>The amount of provisioned storage, "bronze" tier, per GB.</v>
      </c>
      <c r="V252" s="17">
        <f>'Price Catalogue - Services'!S$20</f>
        <v>1</v>
      </c>
      <c r="W25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2" s="21">
        <f>PriceModelTable[[#This Row],[Service Fees]]+PriceModelTable[[#This Row],[Effort Bands]]</f>
        <v>0</v>
      </c>
      <c r="Z252" s="2"/>
      <c r="AA252" s="20"/>
    </row>
    <row r="253" spans="1:27" ht="11.25" customHeight="1" x14ac:dyDescent="0.25">
      <c r="A253" s="51" t="str">
        <f>'Volume Driver - NO EDIT'!$O$1</f>
        <v>2023</v>
      </c>
      <c r="B253" s="51">
        <f>'Volume Driver - NO EDIT'!$O$63</f>
        <v>12</v>
      </c>
      <c r="C253" s="51">
        <f>'Volume Driver - NO EDIT'!O$8</f>
        <v>2900</v>
      </c>
      <c r="D253" s="17" t="str">
        <f>'Price Catalogue - Services'!A$13</f>
        <v>cpu-p</v>
      </c>
      <c r="E253" s="17" t="str">
        <f>'Price Catalogue - Services'!B$13</f>
        <v>6.1.1.4</v>
      </c>
      <c r="F253" s="17">
        <f>'Price Catalogue - Services'!C$13</f>
        <v>1</v>
      </c>
      <c r="G253" s="17" t="str">
        <f>'Price Catalogue - Services'!D$13</f>
        <v>Managed datacentre</v>
      </c>
      <c r="H253" s="17" t="str">
        <f>'Price Catalogue - Services'!E$13</f>
        <v>Cloud Service</v>
      </c>
      <c r="I253" s="17" t="str">
        <f>'Price Catalogue - Services'!F$13</f>
        <v>Compute, CPU</v>
      </c>
      <c r="J253" s="17" t="str">
        <f>'Price Catalogue - Services'!G$13</f>
        <v>vCPU</v>
      </c>
      <c r="K253" s="17" t="str">
        <f>'Price Catalogue - Services'!H$13</f>
        <v>Monthly service fee</v>
      </c>
      <c r="L253" s="17" t="str">
        <f>'Price Catalogue - Services'!I$13</f>
        <v>24/7</v>
      </c>
      <c r="M253" s="17" t="str">
        <f>'Price Catalogue - Services'!J$13</f>
        <v>private</v>
      </c>
      <c r="N253" s="17">
        <f>'Price Catalogue - Services'!K$13</f>
        <v>0</v>
      </c>
      <c r="O253" s="5">
        <f>'Price Catalogue - Services'!L$13</f>
        <v>0</v>
      </c>
      <c r="P253" s="5">
        <f>'Price Catalogue - Services'!M$13</f>
        <v>9.7200000000000006</v>
      </c>
      <c r="Q253" s="5">
        <f>'Price Catalogue - Services'!N$13</f>
        <v>0</v>
      </c>
      <c r="R253" s="38">
        <f>'Price Catalogue - Services'!O$13</f>
        <v>0</v>
      </c>
      <c r="S253" s="17" t="str">
        <f>'Price Catalogue - Services'!P$13</f>
        <v>N/A</v>
      </c>
      <c r="T253" s="5" t="str">
        <f>'Price Catalogue - Services'!Q$13</f>
        <v>N/A</v>
      </c>
      <c r="U253" s="17" t="str">
        <f>'Price Catalogue - Services'!R$13</f>
        <v>The number of provisioned virtual CPUs for powered on VMs, per vCPU.</v>
      </c>
      <c r="V253" s="17">
        <f>'Price Catalogue - Services'!S$13</f>
        <v>1</v>
      </c>
      <c r="W25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3" s="21">
        <f>PriceModelTable[[#This Row],[Service Fees]]+PriceModelTable[[#This Row],[Effort Bands]]</f>
        <v>0</v>
      </c>
      <c r="Z253" s="2"/>
      <c r="AA253" s="20"/>
    </row>
    <row r="254" spans="1:27" ht="11.25" customHeight="1" x14ac:dyDescent="0.25">
      <c r="A254" s="51" t="str">
        <f>'Volume Driver - NO EDIT'!$O$1</f>
        <v>2023</v>
      </c>
      <c r="B254" s="51">
        <f>'Volume Driver - NO EDIT'!$O$63</f>
        <v>12</v>
      </c>
      <c r="C254" s="51">
        <f>'Volume Driver - NO EDIT'!O$11</f>
        <v>55000</v>
      </c>
      <c r="D254" s="17" t="str">
        <f>'Price Catalogue - Services'!A$16</f>
        <v>gold-dr-p</v>
      </c>
      <c r="E254" s="17" t="str">
        <f>'Price Catalogue - Services'!B$16</f>
        <v>6.1.1.4</v>
      </c>
      <c r="F254" s="17">
        <f>'Price Catalogue - Services'!C$16</f>
        <v>4</v>
      </c>
      <c r="G254" s="17" t="str">
        <f>'Price Catalogue - Services'!D$16</f>
        <v>Managed datacentre</v>
      </c>
      <c r="H254" s="17" t="str">
        <f>'Price Catalogue - Services'!E$16</f>
        <v>Cloud Service</v>
      </c>
      <c r="I254" s="17" t="str">
        <f>'Price Catalogue - Services'!F$16</f>
        <v>Storage, gold, replicated</v>
      </c>
      <c r="J254" s="17" t="str">
        <f>'Price Catalogue - Services'!G$16</f>
        <v>GB</v>
      </c>
      <c r="K254" s="17" t="str">
        <f>'Price Catalogue - Services'!H$16</f>
        <v>Monthly service fee</v>
      </c>
      <c r="L254" s="17" t="str">
        <f>'Price Catalogue - Services'!I$16</f>
        <v>24/7</v>
      </c>
      <c r="M254" s="17" t="str">
        <f>'Price Catalogue - Services'!J$16</f>
        <v>private</v>
      </c>
      <c r="N254" s="17">
        <f>'Price Catalogue - Services'!K$16</f>
        <v>0</v>
      </c>
      <c r="O254" s="5">
        <f>'Price Catalogue - Services'!L$16</f>
        <v>0</v>
      </c>
      <c r="P254" s="5">
        <f>'Price Catalogue - Services'!M$16</f>
        <v>0.65</v>
      </c>
      <c r="Q254" s="5">
        <f>'Price Catalogue - Services'!N$16</f>
        <v>0</v>
      </c>
      <c r="R254" s="38">
        <f>'Price Catalogue - Services'!O$16</f>
        <v>0</v>
      </c>
      <c r="S254" s="17" t="str">
        <f>'Price Catalogue - Services'!P$16</f>
        <v>N/A</v>
      </c>
      <c r="T254" s="5" t="str">
        <f>'Price Catalogue - Services'!Q$16</f>
        <v>N/A</v>
      </c>
      <c r="U254" s="17" t="str">
        <f>'Price Catalogue - Services'!R$16</f>
        <v>The amount of provisioned storage, "gold" tier, with cross-datacentre replication, per GB.</v>
      </c>
      <c r="V254" s="17">
        <f>'Price Catalogue - Services'!S$16</f>
        <v>1</v>
      </c>
      <c r="W25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4" s="21">
        <f>PriceModelTable[[#This Row],[Service Fees]]+PriceModelTable[[#This Row],[Effort Bands]]</f>
        <v>0</v>
      </c>
      <c r="Z254" s="2"/>
      <c r="AA254" s="20"/>
    </row>
    <row r="255" spans="1:27" ht="11.25" customHeight="1" x14ac:dyDescent="0.25">
      <c r="A255" s="51" t="str">
        <f>'Volume Driver - NO EDIT'!$O$1</f>
        <v>2023</v>
      </c>
      <c r="B255" s="51">
        <f>'Volume Driver - NO EDIT'!$O$63</f>
        <v>12</v>
      </c>
      <c r="C255" s="51">
        <f>'Volume Driver - NO EDIT'!O$12</f>
        <v>34000</v>
      </c>
      <c r="D255" s="17" t="str">
        <f>'Price Catalogue - Services'!A$17</f>
        <v>gold-p</v>
      </c>
      <c r="E255" s="17" t="str">
        <f>'Price Catalogue - Services'!B$17</f>
        <v>6.1.1.4</v>
      </c>
      <c r="F255" s="17">
        <f>'Price Catalogue - Services'!C$17</f>
        <v>5</v>
      </c>
      <c r="G255" s="17" t="str">
        <f>'Price Catalogue - Services'!D$17</f>
        <v>Managed datacentre</v>
      </c>
      <c r="H255" s="17" t="str">
        <f>'Price Catalogue - Services'!E$17</f>
        <v>Cloud Service</v>
      </c>
      <c r="I255" s="17" t="str">
        <f>'Price Catalogue - Services'!F$17</f>
        <v>Storage, gold</v>
      </c>
      <c r="J255" s="17" t="str">
        <f>'Price Catalogue - Services'!G$17</f>
        <v>GB</v>
      </c>
      <c r="K255" s="17" t="str">
        <f>'Price Catalogue - Services'!H$17</f>
        <v>Monthly service fee</v>
      </c>
      <c r="L255" s="17" t="str">
        <f>'Price Catalogue - Services'!I$17</f>
        <v>24/7</v>
      </c>
      <c r="M255" s="17" t="str">
        <f>'Price Catalogue - Services'!J$17</f>
        <v>private</v>
      </c>
      <c r="N255" s="17">
        <f>'Price Catalogue - Services'!K$17</f>
        <v>0</v>
      </c>
      <c r="O255" s="5">
        <f>'Price Catalogue - Services'!L$17</f>
        <v>0</v>
      </c>
      <c r="P255" s="5">
        <f>'Price Catalogue - Services'!M$17</f>
        <v>0.32</v>
      </c>
      <c r="Q255" s="5">
        <f>'Price Catalogue - Services'!N$17</f>
        <v>0</v>
      </c>
      <c r="R255" s="38">
        <f>'Price Catalogue - Services'!O$17</f>
        <v>0</v>
      </c>
      <c r="S255" s="17" t="str">
        <f>'Price Catalogue - Services'!P$17</f>
        <v>N/A</v>
      </c>
      <c r="T255" s="5" t="str">
        <f>'Price Catalogue - Services'!Q$17</f>
        <v>N/A</v>
      </c>
      <c r="U255" s="17" t="str">
        <f>'Price Catalogue - Services'!R$17</f>
        <v>The amount of provisioned storage, "gold" tier, per GB.</v>
      </c>
      <c r="V255" s="17">
        <f>'Price Catalogue - Services'!S$17</f>
        <v>1</v>
      </c>
      <c r="W25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5" s="21">
        <f>PriceModelTable[[#This Row],[Service Fees]]+PriceModelTable[[#This Row],[Effort Bands]]</f>
        <v>0</v>
      </c>
      <c r="Z255" s="2"/>
      <c r="AA255" s="20"/>
    </row>
    <row r="256" spans="1:27" ht="11.25" customHeight="1" x14ac:dyDescent="0.25">
      <c r="A256" s="51" t="str">
        <f>'Volume Driver - NO EDIT'!$O$1</f>
        <v>2023</v>
      </c>
      <c r="B256" s="51">
        <f>'Volume Driver - NO EDIT'!$O$63</f>
        <v>12</v>
      </c>
      <c r="C256" s="51">
        <f>'Volume Driver - NO EDIT'!O$10</f>
        <v>1</v>
      </c>
      <c r="D256" s="17" t="str">
        <f>'Price Catalogue - Services'!A$15</f>
        <v>net-p</v>
      </c>
      <c r="E256" s="17" t="str">
        <f>'Price Catalogue - Services'!B$15</f>
        <v>6.1.1.4</v>
      </c>
      <c r="F256" s="17">
        <f>'Price Catalogue - Services'!C$15</f>
        <v>3</v>
      </c>
      <c r="G256" s="17" t="str">
        <f>'Price Catalogue - Services'!D$15</f>
        <v>Managed datacentre</v>
      </c>
      <c r="H256" s="17" t="str">
        <f>'Price Catalogue - Services'!E$15</f>
        <v>Cloud Service</v>
      </c>
      <c r="I256" s="17" t="str">
        <f>'Price Catalogue - Services'!F$15</f>
        <v>Compute, network</v>
      </c>
      <c r="J256" s="17" t="str">
        <f>'Price Catalogue - Services'!G$15</f>
        <v>managed datacentre</v>
      </c>
      <c r="K256" s="17" t="str">
        <f>'Price Catalogue - Services'!H$15</f>
        <v>Monthly service fee</v>
      </c>
      <c r="L256" s="17" t="str">
        <f>'Price Catalogue - Services'!I$15</f>
        <v>24/7</v>
      </c>
      <c r="M256" s="17" t="str">
        <f>'Price Catalogue - Services'!J$15</f>
        <v>private</v>
      </c>
      <c r="N256" s="17" t="str">
        <f>'Price Catalogue - Services'!K$15</f>
        <v>N/A</v>
      </c>
      <c r="O256" s="5">
        <f>'Price Catalogue - Services'!L$15</f>
        <v>0</v>
      </c>
      <c r="P256" s="5">
        <f>'Price Catalogue - Services'!M$15</f>
        <v>40500</v>
      </c>
      <c r="Q256" s="5">
        <f>'Price Catalogue - Services'!N$15</f>
        <v>0</v>
      </c>
      <c r="R256" s="38">
        <f>'Price Catalogue - Services'!O$15</f>
        <v>0</v>
      </c>
      <c r="S256" s="17" t="str">
        <f>'Price Catalogue - Services'!P$15</f>
        <v>N/A</v>
      </c>
      <c r="T256" s="5" t="str">
        <f>'Price Catalogue - Services'!Q$15</f>
        <v>N/A</v>
      </c>
      <c r="U256" s="17" t="str">
        <f>'Price Catalogue - Services'!R$15</f>
        <v>The cost for network management for the entire managed datacentre.</v>
      </c>
      <c r="V256" s="17">
        <f>'Price Catalogue - Services'!S$15</f>
        <v>1</v>
      </c>
      <c r="W25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6" s="42">
        <f>PriceModelTable[[#This Row],[Service Fees]]+PriceModelTable[[#This Row],[Effort Bands]]</f>
        <v>0</v>
      </c>
      <c r="Z256" s="2"/>
      <c r="AA256" s="20"/>
    </row>
    <row r="257" spans="1:27" ht="11.25" customHeight="1" x14ac:dyDescent="0.25">
      <c r="A257" s="51" t="str">
        <f>'Volume Driver - NO EDIT'!$O$1</f>
        <v>2023</v>
      </c>
      <c r="B257" s="51">
        <f>'Volume Driver - NO EDIT'!$O$63</f>
        <v>12</v>
      </c>
      <c r="C257" s="51">
        <f>'Volume Driver - NO EDIT'!O$9</f>
        <v>8700</v>
      </c>
      <c r="D257" s="17" t="str">
        <f>'Price Catalogue - Services'!A$14</f>
        <v>ram-p</v>
      </c>
      <c r="E257" s="17" t="str">
        <f>'Price Catalogue - Services'!B$14</f>
        <v>6.1.1.4</v>
      </c>
      <c r="F257" s="17">
        <f>'Price Catalogue - Services'!C$14</f>
        <v>2</v>
      </c>
      <c r="G257" s="17" t="str">
        <f>'Price Catalogue - Services'!D$14</f>
        <v>Managed datacentre</v>
      </c>
      <c r="H257" s="17" t="str">
        <f>'Price Catalogue - Services'!E$14</f>
        <v>Cloud Service</v>
      </c>
      <c r="I257" s="17" t="str">
        <f>'Price Catalogue - Services'!F$14</f>
        <v>Compute, RAM</v>
      </c>
      <c r="J257" s="17" t="str">
        <f>'Price Catalogue - Services'!G$14</f>
        <v>GB</v>
      </c>
      <c r="K257" s="17" t="str">
        <f>'Price Catalogue - Services'!H$14</f>
        <v>Monthly service fee</v>
      </c>
      <c r="L257" s="17" t="str">
        <f>'Price Catalogue - Services'!I$14</f>
        <v>24/7</v>
      </c>
      <c r="M257" s="17" t="str">
        <f>'Price Catalogue - Services'!J$14</f>
        <v>private</v>
      </c>
      <c r="N257" s="17">
        <f>'Price Catalogue - Services'!K$14</f>
        <v>0</v>
      </c>
      <c r="O257" s="5">
        <f>'Price Catalogue - Services'!L$14</f>
        <v>0</v>
      </c>
      <c r="P257" s="5">
        <f>'Price Catalogue - Services'!M$14</f>
        <v>3.24</v>
      </c>
      <c r="Q257" s="5">
        <f>'Price Catalogue - Services'!N$14</f>
        <v>0</v>
      </c>
      <c r="R257" s="38">
        <f>'Price Catalogue - Services'!O$14</f>
        <v>0</v>
      </c>
      <c r="S257" s="17" t="str">
        <f>'Price Catalogue - Services'!P$14</f>
        <v>N/A</v>
      </c>
      <c r="T257" s="5" t="str">
        <f>'Price Catalogue - Services'!Q$14</f>
        <v>N/A</v>
      </c>
      <c r="U257" s="17" t="str">
        <f>'Price Catalogue - Services'!R$14</f>
        <v>The amount of provisioned RAM for powered on VMs, per GB.</v>
      </c>
      <c r="V257" s="17">
        <f>'Price Catalogue - Services'!S$14</f>
        <v>1</v>
      </c>
      <c r="W25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7" s="42">
        <f>PriceModelTable[[#This Row],[Service Fees]]+PriceModelTable[[#This Row],[Effort Bands]]</f>
        <v>0</v>
      </c>
      <c r="Z257" s="2"/>
      <c r="AA257" s="20"/>
    </row>
    <row r="258" spans="1:27" ht="11.25" customHeight="1" x14ac:dyDescent="0.25">
      <c r="A258" s="51" t="str">
        <f>'Volume Driver - NO EDIT'!$O$1</f>
        <v>2023</v>
      </c>
      <c r="B258" s="51">
        <f>'Volume Driver - NO EDIT'!$O$63</f>
        <v>12</v>
      </c>
      <c r="C258" s="51">
        <f>'Volume Driver - NO EDIT'!O$13</f>
        <v>12000</v>
      </c>
      <c r="D258" s="17" t="str">
        <f>'Price Catalogue - Services'!A$18</f>
        <v>silver-dr-p</v>
      </c>
      <c r="E258" s="17" t="str">
        <f>'Price Catalogue - Services'!B$18</f>
        <v>6.1.1.4</v>
      </c>
      <c r="F258" s="17">
        <f>'Price Catalogue - Services'!C$18</f>
        <v>6</v>
      </c>
      <c r="G258" s="17" t="str">
        <f>'Price Catalogue - Services'!D$18</f>
        <v>Managed datacentre</v>
      </c>
      <c r="H258" s="17" t="str">
        <f>'Price Catalogue - Services'!E$18</f>
        <v>Cloud Service</v>
      </c>
      <c r="I258" s="17" t="str">
        <f>'Price Catalogue - Services'!F$18</f>
        <v>Storage, silver, replicated</v>
      </c>
      <c r="J258" s="17" t="str">
        <f>'Price Catalogue - Services'!G$18</f>
        <v>GB</v>
      </c>
      <c r="K258" s="17" t="str">
        <f>'Price Catalogue - Services'!H$18</f>
        <v>Monthly service fee</v>
      </c>
      <c r="L258" s="17" t="str">
        <f>'Price Catalogue - Services'!I$18</f>
        <v>24/7</v>
      </c>
      <c r="M258" s="17" t="str">
        <f>'Price Catalogue - Services'!J$18</f>
        <v>private</v>
      </c>
      <c r="N258" s="17">
        <f>'Price Catalogue - Services'!K$18</f>
        <v>0</v>
      </c>
      <c r="O258" s="5">
        <f>'Price Catalogue - Services'!L$18</f>
        <v>0</v>
      </c>
      <c r="P258" s="5">
        <f>'Price Catalogue - Services'!M$18</f>
        <v>0.41</v>
      </c>
      <c r="Q258" s="5">
        <f>'Price Catalogue - Services'!N$18</f>
        <v>0</v>
      </c>
      <c r="R258" s="38">
        <f>'Price Catalogue - Services'!O$18</f>
        <v>0</v>
      </c>
      <c r="S258" s="17" t="str">
        <f>'Price Catalogue - Services'!P$18</f>
        <v>N/A</v>
      </c>
      <c r="T258" s="5" t="str">
        <f>'Price Catalogue - Services'!Q$18</f>
        <v>N/A</v>
      </c>
      <c r="U258" s="17" t="str">
        <f>'Price Catalogue - Services'!R$18</f>
        <v>The amount of provisioned storage, "silver" tier, with cross-datacentre replication, per GB.</v>
      </c>
      <c r="V258" s="17">
        <f>'Price Catalogue - Services'!S$18</f>
        <v>1</v>
      </c>
      <c r="W25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8" s="42">
        <f>PriceModelTable[[#This Row],[Service Fees]]+PriceModelTable[[#This Row],[Effort Bands]]</f>
        <v>0</v>
      </c>
      <c r="Z258" s="2"/>
      <c r="AA258" s="20"/>
    </row>
    <row r="259" spans="1:27" ht="11.25" customHeight="1" x14ac:dyDescent="0.25">
      <c r="A259" s="51" t="str">
        <f>'Volume Driver - NO EDIT'!$O$1</f>
        <v>2023</v>
      </c>
      <c r="B259" s="51">
        <f>'Volume Driver - NO EDIT'!$O$63</f>
        <v>12</v>
      </c>
      <c r="C259" s="51">
        <f>'Volume Driver - NO EDIT'!O$14</f>
        <v>133000</v>
      </c>
      <c r="D259" s="17" t="str">
        <f>'Price Catalogue - Services'!A$19</f>
        <v>silver-p</v>
      </c>
      <c r="E259" s="17" t="str">
        <f>'Price Catalogue - Services'!B$19</f>
        <v>6.1.1.4</v>
      </c>
      <c r="F259" s="17">
        <f>'Price Catalogue - Services'!C$19</f>
        <v>7</v>
      </c>
      <c r="G259" s="17" t="str">
        <f>'Price Catalogue - Services'!D$19</f>
        <v>Managed datacentre</v>
      </c>
      <c r="H259" s="17" t="str">
        <f>'Price Catalogue - Services'!E$19</f>
        <v>Cloud Service</v>
      </c>
      <c r="I259" s="17" t="str">
        <f>'Price Catalogue - Services'!F$19</f>
        <v>Storage, silver</v>
      </c>
      <c r="J259" s="17" t="str">
        <f>'Price Catalogue - Services'!G$19</f>
        <v>GB</v>
      </c>
      <c r="K259" s="17" t="str">
        <f>'Price Catalogue - Services'!H$19</f>
        <v>Monthly service fee</v>
      </c>
      <c r="L259" s="17" t="str">
        <f>'Price Catalogue - Services'!I$19</f>
        <v>24/7</v>
      </c>
      <c r="M259" s="17" t="str">
        <f>'Price Catalogue - Services'!J$19</f>
        <v>private</v>
      </c>
      <c r="N259" s="17">
        <f>'Price Catalogue - Services'!K$19</f>
        <v>0</v>
      </c>
      <c r="O259" s="5">
        <f>'Price Catalogue - Services'!L$19</f>
        <v>0</v>
      </c>
      <c r="P259" s="5">
        <f>'Price Catalogue - Services'!M$19</f>
        <v>0.2</v>
      </c>
      <c r="Q259" s="5">
        <f>'Price Catalogue - Services'!N$19</f>
        <v>0</v>
      </c>
      <c r="R259" s="38">
        <f>'Price Catalogue - Services'!O$19</f>
        <v>0</v>
      </c>
      <c r="S259" s="17" t="str">
        <f>'Price Catalogue - Services'!P$19</f>
        <v>N/A</v>
      </c>
      <c r="T259" s="5" t="str">
        <f>'Price Catalogue - Services'!Q$19</f>
        <v>N/A</v>
      </c>
      <c r="U259" s="17" t="str">
        <f>'Price Catalogue - Services'!R$19</f>
        <v>The amount of provisioned storage, "silver" tier, per GB.</v>
      </c>
      <c r="V259" s="17">
        <f>'Price Catalogue - Services'!S$19</f>
        <v>1</v>
      </c>
      <c r="W25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5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59" s="42">
        <f>PriceModelTable[[#This Row],[Service Fees]]+PriceModelTable[[#This Row],[Effort Bands]]</f>
        <v>0</v>
      </c>
      <c r="Z259" s="2"/>
      <c r="AA259" s="20"/>
    </row>
    <row r="260" spans="1:27" ht="11.25" customHeight="1" x14ac:dyDescent="0.25">
      <c r="A260" s="51" t="str">
        <f>'Volume Driver - NO EDIT'!$O$1</f>
        <v>2023</v>
      </c>
      <c r="B260" s="51">
        <f>'Volume Driver - NO EDIT'!$O$63</f>
        <v>12</v>
      </c>
      <c r="C260" s="51">
        <f>'Volume Driver - NO EDIT'!O$23</f>
        <v>0</v>
      </c>
      <c r="D260" s="17" t="str">
        <f>'Price Catalogue - Services'!A$28</f>
        <v>bronze-tc</v>
      </c>
      <c r="E260" s="17" t="str">
        <f>'Price Catalogue - Services'!B$28</f>
        <v>6.1.1.4</v>
      </c>
      <c r="F260" s="17">
        <f>'Price Catalogue - Services'!C$28</f>
        <v>8</v>
      </c>
      <c r="G260" s="17" t="str">
        <f>'Price Catalogue - Services'!D$28</f>
        <v>Managed datacentre</v>
      </c>
      <c r="H260" s="17" t="str">
        <f>'Price Catalogue - Services'!E$28</f>
        <v>Cloud Service</v>
      </c>
      <c r="I260" s="17" t="str">
        <f>'Price Catalogue - Services'!F$28</f>
        <v>Storage, bronze</v>
      </c>
      <c r="J260" s="17" t="str">
        <f>'Price Catalogue - Services'!G$28</f>
        <v>GB</v>
      </c>
      <c r="K260" s="17" t="str">
        <f>'Price Catalogue - Services'!H$28</f>
        <v>Monthly service fee</v>
      </c>
      <c r="L260" s="17" t="str">
        <f>'Price Catalogue - Services'!I$28</f>
        <v>24/7</v>
      </c>
      <c r="M260" s="17" t="str">
        <f>'Price Catalogue - Services'!J$28</f>
        <v>trusted community</v>
      </c>
      <c r="N260" s="17" t="str">
        <f>'Price Catalogue - Services'!K$28</f>
        <v>N/A</v>
      </c>
      <c r="O260" s="5">
        <f>'Price Catalogue - Services'!L$28</f>
        <v>0</v>
      </c>
      <c r="P260" s="5" t="str">
        <f>'Price Catalogue - Services'!M$28</f>
        <v>N/A</v>
      </c>
      <c r="Q260" s="5">
        <f>'Price Catalogue - Services'!N$28</f>
        <v>0</v>
      </c>
      <c r="R260" s="38">
        <f>'Price Catalogue - Services'!O$28</f>
        <v>0</v>
      </c>
      <c r="S260" s="17" t="str">
        <f>'Price Catalogue - Services'!P$28</f>
        <v>N/A</v>
      </c>
      <c r="T260" s="5" t="str">
        <f>'Price Catalogue - Services'!Q$28</f>
        <v>N/A</v>
      </c>
      <c r="U260" s="17" t="str">
        <f>'Price Catalogue - Services'!R$28</f>
        <v>The amount of provisioned storage, "bronze" tier, per GB.</v>
      </c>
      <c r="V260" s="17">
        <f>'Price Catalogue - Services'!S$28</f>
        <v>1</v>
      </c>
      <c r="W26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0" s="42">
        <f>PriceModelTable[[#This Row],[Service Fees]]+PriceModelTable[[#This Row],[Effort Bands]]</f>
        <v>0</v>
      </c>
      <c r="Z260" s="2"/>
      <c r="AA260" s="20"/>
    </row>
    <row r="261" spans="1:27" ht="11.25" customHeight="1" x14ac:dyDescent="0.25">
      <c r="A261" s="51" t="str">
        <f>'Volume Driver - NO EDIT'!$O$1</f>
        <v>2023</v>
      </c>
      <c r="B261" s="51">
        <f>'Volume Driver - NO EDIT'!$O$63</f>
        <v>12</v>
      </c>
      <c r="C261" s="51">
        <f>'Volume Driver - NO EDIT'!O$16</f>
        <v>0</v>
      </c>
      <c r="D261" s="17" t="str">
        <f>'Price Catalogue - Services'!A$21</f>
        <v>cpu-tc</v>
      </c>
      <c r="E261" s="17" t="str">
        <f>'Price Catalogue - Services'!B$21</f>
        <v>6.1.1.4</v>
      </c>
      <c r="F261" s="17">
        <f>'Price Catalogue - Services'!C$21</f>
        <v>1</v>
      </c>
      <c r="G261" s="17" t="str">
        <f>'Price Catalogue - Services'!D$21</f>
        <v>Managed datacentre</v>
      </c>
      <c r="H261" s="17" t="str">
        <f>'Price Catalogue - Services'!E$21</f>
        <v>Cloud Service</v>
      </c>
      <c r="I261" s="17" t="str">
        <f>'Price Catalogue - Services'!F$21</f>
        <v>Compute, CPU</v>
      </c>
      <c r="J261" s="17" t="str">
        <f>'Price Catalogue - Services'!G$21</f>
        <v>vCPU</v>
      </c>
      <c r="K261" s="17" t="str">
        <f>'Price Catalogue - Services'!H$21</f>
        <v>Monthly service fee</v>
      </c>
      <c r="L261" s="17" t="str">
        <f>'Price Catalogue - Services'!I$21</f>
        <v>24/7</v>
      </c>
      <c r="M261" s="17" t="str">
        <f>'Price Catalogue - Services'!J$21</f>
        <v>trusted community</v>
      </c>
      <c r="N261" s="17" t="str">
        <f>'Price Catalogue - Services'!K$21</f>
        <v>N/A</v>
      </c>
      <c r="O261" s="5">
        <f>'Price Catalogue - Services'!L$21</f>
        <v>0</v>
      </c>
      <c r="P261" s="5" t="str">
        <f>'Price Catalogue - Services'!M$21</f>
        <v>N/A</v>
      </c>
      <c r="Q261" s="5">
        <f>'Price Catalogue - Services'!N$21</f>
        <v>0</v>
      </c>
      <c r="R261" s="38">
        <f>'Price Catalogue - Services'!O$21</f>
        <v>0</v>
      </c>
      <c r="S261" s="17" t="str">
        <f>'Price Catalogue - Services'!P$21</f>
        <v>N/A</v>
      </c>
      <c r="T261" s="5" t="str">
        <f>'Price Catalogue - Services'!Q$21</f>
        <v>N/A</v>
      </c>
      <c r="U261" s="17" t="str">
        <f>'Price Catalogue - Services'!R$21</f>
        <v>The number of provisioned virtual CPUs for powered on VMs, per vCPU.</v>
      </c>
      <c r="V261" s="17">
        <f>'Price Catalogue - Services'!S$21</f>
        <v>1</v>
      </c>
      <c r="W26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1" s="42">
        <f>PriceModelTable[[#This Row],[Service Fees]]+PriceModelTable[[#This Row],[Effort Bands]]</f>
        <v>0</v>
      </c>
      <c r="Z261" s="2"/>
      <c r="AA261" s="20"/>
    </row>
    <row r="262" spans="1:27" ht="11.25" customHeight="1" x14ac:dyDescent="0.25">
      <c r="A262" s="51" t="str">
        <f>'Volume Driver - NO EDIT'!$O$1</f>
        <v>2023</v>
      </c>
      <c r="B262" s="51">
        <f>'Volume Driver - NO EDIT'!$O$63</f>
        <v>12</v>
      </c>
      <c r="C262" s="51">
        <f>'Volume Driver - NO EDIT'!O$19</f>
        <v>0</v>
      </c>
      <c r="D262" s="17" t="str">
        <f>'Price Catalogue - Services'!A$24</f>
        <v>gold-dr-tc</v>
      </c>
      <c r="E262" s="17" t="str">
        <f>'Price Catalogue - Services'!B$24</f>
        <v>6.1.1.4</v>
      </c>
      <c r="F262" s="17">
        <f>'Price Catalogue - Services'!C$24</f>
        <v>4</v>
      </c>
      <c r="G262" s="17" t="str">
        <f>'Price Catalogue - Services'!D$24</f>
        <v>Managed datacentre</v>
      </c>
      <c r="H262" s="17" t="str">
        <f>'Price Catalogue - Services'!E$24</f>
        <v>Cloud Service</v>
      </c>
      <c r="I262" s="17" t="str">
        <f>'Price Catalogue - Services'!F$24</f>
        <v>Storage, gold, replicated</v>
      </c>
      <c r="J262" s="17" t="str">
        <f>'Price Catalogue - Services'!G$24</f>
        <v>GB</v>
      </c>
      <c r="K262" s="17" t="str">
        <f>'Price Catalogue - Services'!H$24</f>
        <v>Monthly service fee</v>
      </c>
      <c r="L262" s="17" t="str">
        <f>'Price Catalogue - Services'!I$24</f>
        <v>24/7</v>
      </c>
      <c r="M262" s="17" t="str">
        <f>'Price Catalogue - Services'!J$24</f>
        <v>trusted community</v>
      </c>
      <c r="N262" s="17" t="str">
        <f>'Price Catalogue - Services'!K$24</f>
        <v>N/A</v>
      </c>
      <c r="O262" s="5">
        <f>'Price Catalogue - Services'!L$24</f>
        <v>0</v>
      </c>
      <c r="P262" s="5" t="str">
        <f>'Price Catalogue - Services'!M$24</f>
        <v>N/A</v>
      </c>
      <c r="Q262" s="5">
        <f>'Price Catalogue - Services'!N$24</f>
        <v>0</v>
      </c>
      <c r="R262" s="38">
        <f>'Price Catalogue - Services'!O$24</f>
        <v>0</v>
      </c>
      <c r="S262" s="17" t="str">
        <f>'Price Catalogue - Services'!P$24</f>
        <v>N/A</v>
      </c>
      <c r="T262" s="5" t="str">
        <f>'Price Catalogue - Services'!Q$24</f>
        <v>N/A</v>
      </c>
      <c r="U262" s="17" t="str">
        <f>'Price Catalogue - Services'!R$24</f>
        <v>The amount of provisioned storage, "gold" tier, with cross-datacentre replication, per GB.</v>
      </c>
      <c r="V262" s="17">
        <f>'Price Catalogue - Services'!S$24</f>
        <v>1</v>
      </c>
      <c r="W26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2" s="42">
        <f>PriceModelTable[[#This Row],[Service Fees]]+PriceModelTable[[#This Row],[Effort Bands]]</f>
        <v>0</v>
      </c>
      <c r="Z262" s="2"/>
      <c r="AA262" s="20"/>
    </row>
    <row r="263" spans="1:27" ht="11.25" customHeight="1" x14ac:dyDescent="0.25">
      <c r="A263" s="51" t="str">
        <f>'Volume Driver - NO EDIT'!$O$1</f>
        <v>2023</v>
      </c>
      <c r="B263" s="51">
        <f>'Volume Driver - NO EDIT'!$O$63</f>
        <v>12</v>
      </c>
      <c r="C263" s="51">
        <f>'Volume Driver - NO EDIT'!O$20</f>
        <v>0</v>
      </c>
      <c r="D263" s="17" t="str">
        <f>'Price Catalogue - Services'!A$25</f>
        <v>gold-tc</v>
      </c>
      <c r="E263" s="17" t="str">
        <f>'Price Catalogue - Services'!B$25</f>
        <v>6.1.1.4</v>
      </c>
      <c r="F263" s="17">
        <f>'Price Catalogue - Services'!C$25</f>
        <v>5</v>
      </c>
      <c r="G263" s="17" t="str">
        <f>'Price Catalogue - Services'!D$25</f>
        <v>Managed datacentre</v>
      </c>
      <c r="H263" s="17" t="str">
        <f>'Price Catalogue - Services'!E$25</f>
        <v>Cloud Service</v>
      </c>
      <c r="I263" s="17" t="str">
        <f>'Price Catalogue - Services'!F$25</f>
        <v>Storage, gold</v>
      </c>
      <c r="J263" s="17" t="str">
        <f>'Price Catalogue - Services'!G$25</f>
        <v>GB</v>
      </c>
      <c r="K263" s="17" t="str">
        <f>'Price Catalogue - Services'!H$25</f>
        <v>Monthly service fee</v>
      </c>
      <c r="L263" s="17" t="str">
        <f>'Price Catalogue - Services'!I$25</f>
        <v>24/7</v>
      </c>
      <c r="M263" s="17" t="str">
        <f>'Price Catalogue - Services'!J$25</f>
        <v>trusted community</v>
      </c>
      <c r="N263" s="17" t="str">
        <f>'Price Catalogue - Services'!K$25</f>
        <v>N/A</v>
      </c>
      <c r="O263" s="5">
        <f>'Price Catalogue - Services'!L$25</f>
        <v>0</v>
      </c>
      <c r="P263" s="5" t="str">
        <f>'Price Catalogue - Services'!M$25</f>
        <v>N/A</v>
      </c>
      <c r="Q263" s="5">
        <f>'Price Catalogue - Services'!N$25</f>
        <v>0</v>
      </c>
      <c r="R263" s="38">
        <f>'Price Catalogue - Services'!O$25</f>
        <v>0</v>
      </c>
      <c r="S263" s="17" t="str">
        <f>'Price Catalogue - Services'!P$25</f>
        <v>N/A</v>
      </c>
      <c r="T263" s="5" t="str">
        <f>'Price Catalogue - Services'!Q$25</f>
        <v>N/A</v>
      </c>
      <c r="U263" s="17" t="str">
        <f>'Price Catalogue - Services'!R$25</f>
        <v>The amount of provisioned storage, "gold" tier, per GB.</v>
      </c>
      <c r="V263" s="17">
        <f>'Price Catalogue - Services'!S$25</f>
        <v>1</v>
      </c>
      <c r="W26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3" s="42">
        <f>PriceModelTable[[#This Row],[Service Fees]]+PriceModelTable[[#This Row],[Effort Bands]]</f>
        <v>0</v>
      </c>
      <c r="Z263" s="2"/>
      <c r="AA263" s="20"/>
    </row>
    <row r="264" spans="1:27" ht="11.25" customHeight="1" x14ac:dyDescent="0.25">
      <c r="A264" s="51" t="str">
        <f>'Volume Driver - NO EDIT'!$O$1</f>
        <v>2023</v>
      </c>
      <c r="B264" s="51">
        <f>'Volume Driver - NO EDIT'!$O$63</f>
        <v>12</v>
      </c>
      <c r="C264" s="51">
        <f>'Volume Driver - NO EDIT'!O$18</f>
        <v>0</v>
      </c>
      <c r="D264" s="17" t="str">
        <f>'Price Catalogue - Services'!A$23</f>
        <v>net-tc</v>
      </c>
      <c r="E264" s="17" t="str">
        <f>'Price Catalogue - Services'!B$23</f>
        <v>6.1.1.4</v>
      </c>
      <c r="F264" s="17">
        <f>'Price Catalogue - Services'!C$23</f>
        <v>3</v>
      </c>
      <c r="G264" s="17" t="str">
        <f>'Price Catalogue - Services'!D$23</f>
        <v>Managed datacentre</v>
      </c>
      <c r="H264" s="17" t="str">
        <f>'Price Catalogue - Services'!E$23</f>
        <v>Cloud Service</v>
      </c>
      <c r="I264" s="17" t="str">
        <f>'Price Catalogue - Services'!F$23</f>
        <v>Compute, network</v>
      </c>
      <c r="J264" s="17" t="str">
        <f>'Price Catalogue - Services'!G$23</f>
        <v>managed datacentre</v>
      </c>
      <c r="K264" s="17" t="str">
        <f>'Price Catalogue - Services'!H$23</f>
        <v>Monthly service fee</v>
      </c>
      <c r="L264" s="17" t="str">
        <f>'Price Catalogue - Services'!I$23</f>
        <v>24/7</v>
      </c>
      <c r="M264" s="17" t="str">
        <f>'Price Catalogue - Services'!J$23</f>
        <v>trusted community</v>
      </c>
      <c r="N264" s="17" t="str">
        <f>'Price Catalogue - Services'!K$23</f>
        <v>N/A</v>
      </c>
      <c r="O264" s="5">
        <f>'Price Catalogue - Services'!L$23</f>
        <v>0</v>
      </c>
      <c r="P264" s="5" t="str">
        <f>'Price Catalogue - Services'!M$23</f>
        <v>N/A</v>
      </c>
      <c r="Q264" s="5">
        <f>'Price Catalogue - Services'!N$23</f>
        <v>0</v>
      </c>
      <c r="R264" s="38">
        <f>'Price Catalogue - Services'!O$23</f>
        <v>0</v>
      </c>
      <c r="S264" s="17" t="str">
        <f>'Price Catalogue - Services'!P$23</f>
        <v>N/A</v>
      </c>
      <c r="T264" s="5" t="str">
        <f>'Price Catalogue - Services'!Q$23</f>
        <v>N/A</v>
      </c>
      <c r="U264" s="17" t="str">
        <f>'Price Catalogue - Services'!R$23</f>
        <v>The cost for network management for the entire managed datacentre.</v>
      </c>
      <c r="V264" s="17">
        <f>'Price Catalogue - Services'!S$23</f>
        <v>1</v>
      </c>
      <c r="W26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4" s="42">
        <f>PriceModelTable[[#This Row],[Service Fees]]+PriceModelTable[[#This Row],[Effort Bands]]</f>
        <v>0</v>
      </c>
      <c r="Z264" s="2"/>
      <c r="AA264" s="20"/>
    </row>
    <row r="265" spans="1:27" ht="11.25" customHeight="1" x14ac:dyDescent="0.25">
      <c r="A265" s="51" t="str">
        <f>'Volume Driver - NO EDIT'!$O$1</f>
        <v>2023</v>
      </c>
      <c r="B265" s="51">
        <f>'Volume Driver - NO EDIT'!$O$63</f>
        <v>12</v>
      </c>
      <c r="C265" s="51">
        <f>'Volume Driver - NO EDIT'!O$17</f>
        <v>0</v>
      </c>
      <c r="D265" s="17" t="str">
        <f>'Price Catalogue - Services'!A$22</f>
        <v>ram-tc</v>
      </c>
      <c r="E265" s="17" t="str">
        <f>'Price Catalogue - Services'!B$22</f>
        <v>6.1.1.4</v>
      </c>
      <c r="F265" s="17">
        <f>'Price Catalogue - Services'!C$22</f>
        <v>2</v>
      </c>
      <c r="G265" s="17" t="str">
        <f>'Price Catalogue - Services'!D$22</f>
        <v>Managed datacentre</v>
      </c>
      <c r="H265" s="17" t="str">
        <f>'Price Catalogue - Services'!E$22</f>
        <v>Cloud Service</v>
      </c>
      <c r="I265" s="17" t="str">
        <f>'Price Catalogue - Services'!F$22</f>
        <v>Compute, RAM</v>
      </c>
      <c r="J265" s="17" t="str">
        <f>'Price Catalogue - Services'!G$22</f>
        <v>GB</v>
      </c>
      <c r="K265" s="17" t="str">
        <f>'Price Catalogue - Services'!H$22</f>
        <v>Monthly service fee</v>
      </c>
      <c r="L265" s="17" t="str">
        <f>'Price Catalogue - Services'!I$22</f>
        <v>24/7</v>
      </c>
      <c r="M265" s="17" t="str">
        <f>'Price Catalogue - Services'!J$22</f>
        <v>trusted community</v>
      </c>
      <c r="N265" s="17" t="str">
        <f>'Price Catalogue - Services'!K$22</f>
        <v>N/A</v>
      </c>
      <c r="O265" s="5">
        <f>'Price Catalogue - Services'!L$22</f>
        <v>0</v>
      </c>
      <c r="P265" s="5" t="str">
        <f>'Price Catalogue - Services'!M$22</f>
        <v>N/A</v>
      </c>
      <c r="Q265" s="5">
        <f>'Price Catalogue - Services'!N$22</f>
        <v>0</v>
      </c>
      <c r="R265" s="38">
        <f>'Price Catalogue - Services'!O$22</f>
        <v>0</v>
      </c>
      <c r="S265" s="17" t="str">
        <f>'Price Catalogue - Services'!P$22</f>
        <v>N/A</v>
      </c>
      <c r="T265" s="5" t="str">
        <f>'Price Catalogue - Services'!Q$22</f>
        <v>N/A</v>
      </c>
      <c r="U265" s="17" t="str">
        <f>'Price Catalogue - Services'!R$22</f>
        <v>The amount of provisioned RAM for powered on VMs, per GB.</v>
      </c>
      <c r="V265" s="17">
        <f>'Price Catalogue - Services'!S$22</f>
        <v>1</v>
      </c>
      <c r="W26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5" s="42">
        <f>PriceModelTable[[#This Row],[Service Fees]]+PriceModelTable[[#This Row],[Effort Bands]]</f>
        <v>0</v>
      </c>
      <c r="Z265" s="2"/>
      <c r="AA265" s="20"/>
    </row>
    <row r="266" spans="1:27" ht="11.25" customHeight="1" x14ac:dyDescent="0.25">
      <c r="A266" s="51" t="str">
        <f>'Volume Driver - NO EDIT'!$O$1</f>
        <v>2023</v>
      </c>
      <c r="B266" s="51">
        <f>'Volume Driver - NO EDIT'!$O$63</f>
        <v>12</v>
      </c>
      <c r="C266" s="51">
        <f>'Volume Driver - NO EDIT'!O$21</f>
        <v>0</v>
      </c>
      <c r="D266" s="17" t="str">
        <f>'Price Catalogue - Services'!A$26</f>
        <v>silver-dr-tc</v>
      </c>
      <c r="E266" s="17" t="str">
        <f>'Price Catalogue - Services'!B$26</f>
        <v>6.1.1.4</v>
      </c>
      <c r="F266" s="17">
        <f>'Price Catalogue - Services'!C$26</f>
        <v>6</v>
      </c>
      <c r="G266" s="17" t="str">
        <f>'Price Catalogue - Services'!D$26</f>
        <v>Managed datacentre</v>
      </c>
      <c r="H266" s="17" t="str">
        <f>'Price Catalogue - Services'!E$26</f>
        <v>Cloud Service</v>
      </c>
      <c r="I266" s="17" t="str">
        <f>'Price Catalogue - Services'!F$26</f>
        <v>Storage, silver, replicated</v>
      </c>
      <c r="J266" s="17" t="str">
        <f>'Price Catalogue - Services'!G$26</f>
        <v>GB</v>
      </c>
      <c r="K266" s="17" t="str">
        <f>'Price Catalogue - Services'!H$26</f>
        <v>Monthly service fee</v>
      </c>
      <c r="L266" s="17" t="str">
        <f>'Price Catalogue - Services'!I$26</f>
        <v>24/7</v>
      </c>
      <c r="M266" s="17" t="str">
        <f>'Price Catalogue - Services'!J$26</f>
        <v>trusted community</v>
      </c>
      <c r="N266" s="17" t="str">
        <f>'Price Catalogue - Services'!K$26</f>
        <v>N/A</v>
      </c>
      <c r="O266" s="5">
        <f>'Price Catalogue - Services'!L$26</f>
        <v>0</v>
      </c>
      <c r="P266" s="5" t="str">
        <f>'Price Catalogue - Services'!M$26</f>
        <v>N/A</v>
      </c>
      <c r="Q266" s="5">
        <f>'Price Catalogue - Services'!N$26</f>
        <v>0</v>
      </c>
      <c r="R266" s="38">
        <f>'Price Catalogue - Services'!O$26</f>
        <v>0</v>
      </c>
      <c r="S266" s="17" t="str">
        <f>'Price Catalogue - Services'!P$26</f>
        <v>N/A</v>
      </c>
      <c r="T266" s="5" t="str">
        <f>'Price Catalogue - Services'!Q$26</f>
        <v>N/A</v>
      </c>
      <c r="U266" s="17" t="str">
        <f>'Price Catalogue - Services'!R$26</f>
        <v>The amount of provisioned storage, "silver" tier, with cross-datacentre replication, per GB.</v>
      </c>
      <c r="V266" s="17">
        <f>'Price Catalogue - Services'!S$26</f>
        <v>1</v>
      </c>
      <c r="W26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6" s="42">
        <f>PriceModelTable[[#This Row],[Service Fees]]+PriceModelTable[[#This Row],[Effort Bands]]</f>
        <v>0</v>
      </c>
      <c r="Z266" s="2"/>
      <c r="AA266" s="20"/>
    </row>
    <row r="267" spans="1:27" ht="11.25" customHeight="1" x14ac:dyDescent="0.25">
      <c r="A267" s="51" t="str">
        <f>'Volume Driver - NO EDIT'!$O$1</f>
        <v>2023</v>
      </c>
      <c r="B267" s="51">
        <f>'Volume Driver - NO EDIT'!$O$63</f>
        <v>12</v>
      </c>
      <c r="C267" s="51">
        <f>'Volume Driver - NO EDIT'!O$22</f>
        <v>0</v>
      </c>
      <c r="D267" s="17" t="str">
        <f>'Price Catalogue - Services'!A$27</f>
        <v>silver-tc</v>
      </c>
      <c r="E267" s="17" t="str">
        <f>'Price Catalogue - Services'!B$27</f>
        <v>6.1.1.4</v>
      </c>
      <c r="F267" s="17">
        <f>'Price Catalogue - Services'!C$27</f>
        <v>7</v>
      </c>
      <c r="G267" s="17" t="str">
        <f>'Price Catalogue - Services'!D$27</f>
        <v>Managed datacentre</v>
      </c>
      <c r="H267" s="17" t="str">
        <f>'Price Catalogue - Services'!E$27</f>
        <v>Cloud Service</v>
      </c>
      <c r="I267" s="17" t="str">
        <f>'Price Catalogue - Services'!F$27</f>
        <v>Storage, silver</v>
      </c>
      <c r="J267" s="17" t="str">
        <f>'Price Catalogue - Services'!G$27</f>
        <v>GB</v>
      </c>
      <c r="K267" s="17" t="str">
        <f>'Price Catalogue - Services'!H$27</f>
        <v>Monthly service fee</v>
      </c>
      <c r="L267" s="17" t="str">
        <f>'Price Catalogue - Services'!I$27</f>
        <v>24/7</v>
      </c>
      <c r="M267" s="17" t="str">
        <f>'Price Catalogue - Services'!J$27</f>
        <v>trusted community</v>
      </c>
      <c r="N267" s="17" t="str">
        <f>'Price Catalogue - Services'!K$27</f>
        <v>N/A</v>
      </c>
      <c r="O267" s="5">
        <f>'Price Catalogue - Services'!L$27</f>
        <v>0</v>
      </c>
      <c r="P267" s="5" t="str">
        <f>'Price Catalogue - Services'!M$27</f>
        <v>N/A</v>
      </c>
      <c r="Q267" s="5">
        <f>'Price Catalogue - Services'!N$27</f>
        <v>0</v>
      </c>
      <c r="R267" s="38">
        <f>'Price Catalogue - Services'!O$27</f>
        <v>0</v>
      </c>
      <c r="S267" s="17" t="str">
        <f>'Price Catalogue - Services'!P$27</f>
        <v>N/A</v>
      </c>
      <c r="T267" s="5" t="str">
        <f>'Price Catalogue - Services'!Q$27</f>
        <v>N/A</v>
      </c>
      <c r="U267" s="17" t="str">
        <f>'Price Catalogue - Services'!R$27</f>
        <v>The amount of provisioned storage, "silver" tier, per GB.</v>
      </c>
      <c r="V267" s="17">
        <f>'Price Catalogue - Services'!S$27</f>
        <v>1</v>
      </c>
      <c r="W26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7" s="42">
        <f>PriceModelTable[[#This Row],[Service Fees]]+PriceModelTable[[#This Row],[Effort Bands]]</f>
        <v>0</v>
      </c>
      <c r="Z267" s="2"/>
      <c r="AA267" s="20"/>
    </row>
    <row r="268" spans="1:27" ht="11.25" customHeight="1" x14ac:dyDescent="0.25">
      <c r="A268" s="51" t="str">
        <f>'Volume Driver - NO EDIT'!$O$1</f>
        <v>2023</v>
      </c>
      <c r="B268" s="51">
        <f>'Volume Driver - NO EDIT'!$O$63</f>
        <v>12</v>
      </c>
      <c r="C268" s="51">
        <f>'Volume Driver - NO EDIT'!O$26</f>
        <v>620</v>
      </c>
      <c r="D268" s="17" t="str">
        <f>'Price Catalogue - Services'!A$31</f>
        <v>lic-lnx</v>
      </c>
      <c r="E268" s="17" t="str">
        <f>'Price Catalogue - Services'!B$31</f>
        <v>6.1.1.5</v>
      </c>
      <c r="F268" s="17">
        <f>'Price Catalogue - Services'!C$31</f>
        <v>0</v>
      </c>
      <c r="G268" s="17" t="str">
        <f>'Price Catalogue - Services'!D$31</f>
        <v>Managed datacentre</v>
      </c>
      <c r="H268" s="17" t="str">
        <f>'Price Catalogue - Services'!E$31</f>
        <v>Managed OS</v>
      </c>
      <c r="I268" s="17" t="str">
        <f>'Price Catalogue - Services'!F$31</f>
        <v>OS license, Linux</v>
      </c>
      <c r="J268" s="17" t="str">
        <f>'Price Catalogue - Services'!G$31</f>
        <v>VM</v>
      </c>
      <c r="K268" s="17" t="str">
        <f>'Price Catalogue - Services'!H$31</f>
        <v>Monthly service fee</v>
      </c>
      <c r="L268" s="17" t="str">
        <f>'Price Catalogue - Services'!I$31</f>
        <v>24/7</v>
      </c>
      <c r="M268" s="17" t="str">
        <f>'Price Catalogue - Services'!J$31</f>
        <v>private</v>
      </c>
      <c r="N268" s="17">
        <f>'Price Catalogue - Services'!K$31</f>
        <v>0</v>
      </c>
      <c r="O268" s="5">
        <f>'Price Catalogue - Services'!L$31</f>
        <v>0</v>
      </c>
      <c r="P268" s="5">
        <f>'Price Catalogue - Services'!M$31</f>
        <v>31.5</v>
      </c>
      <c r="Q268" s="5">
        <f>'Price Catalogue - Services'!N$31</f>
        <v>0</v>
      </c>
      <c r="R268" s="38">
        <f>'Price Catalogue - Services'!O$31</f>
        <v>0</v>
      </c>
      <c r="S268" s="17" t="str">
        <f>'Price Catalogue - Services'!P$31</f>
        <v>N/A</v>
      </c>
      <c r="T268" s="5" t="str">
        <f>'Price Catalogue - Services'!Q$31</f>
        <v>N/A</v>
      </c>
      <c r="U268" s="17" t="str">
        <f>'Price Catalogue - Services'!R$31</f>
        <v>The license for one instance of RHEL for a powered on VM.</v>
      </c>
      <c r="V268" s="17">
        <f>'Price Catalogue - Services'!S$31</f>
        <v>1</v>
      </c>
      <c r="W26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8" s="42">
        <f>PriceModelTable[[#This Row],[Service Fees]]+PriceModelTable[[#This Row],[Effort Bands]]</f>
        <v>0</v>
      </c>
      <c r="Z268" s="2"/>
      <c r="AA268" s="20"/>
    </row>
    <row r="269" spans="1:27" ht="11.25" customHeight="1" x14ac:dyDescent="0.25">
      <c r="A269" s="51" t="str">
        <f>'Volume Driver - NO EDIT'!$O$1</f>
        <v>2023</v>
      </c>
      <c r="B269" s="51">
        <f>'Volume Driver - NO EDIT'!$O$63</f>
        <v>12</v>
      </c>
      <c r="C269" s="51">
        <f>'Volume Driver - NO EDIT'!O$27</f>
        <v>390</v>
      </c>
      <c r="D269" s="17" t="str">
        <f>'Price Catalogue - Services'!A$32</f>
        <v>lic-win</v>
      </c>
      <c r="E269" s="17" t="str">
        <f>'Price Catalogue - Services'!B$32</f>
        <v>6.1.1.5</v>
      </c>
      <c r="F269" s="17">
        <f>'Price Catalogue - Services'!C$32</f>
        <v>0</v>
      </c>
      <c r="G269" s="17" t="str">
        <f>'Price Catalogue - Services'!D$32</f>
        <v>Managed datacentre</v>
      </c>
      <c r="H269" s="17" t="str">
        <f>'Price Catalogue - Services'!E$32</f>
        <v>Managed OS</v>
      </c>
      <c r="I269" s="17" t="str">
        <f>'Price Catalogue - Services'!F$32</f>
        <v>OS license, Windows</v>
      </c>
      <c r="J269" s="17" t="str">
        <f>'Price Catalogue - Services'!G$32</f>
        <v>VM</v>
      </c>
      <c r="K269" s="17" t="str">
        <f>'Price Catalogue - Services'!H$32</f>
        <v>Monthly service fee</v>
      </c>
      <c r="L269" s="17" t="str">
        <f>'Price Catalogue - Services'!I$32</f>
        <v>24/7</v>
      </c>
      <c r="M269" s="17" t="str">
        <f>'Price Catalogue - Services'!J$32</f>
        <v>private</v>
      </c>
      <c r="N269" s="17">
        <f>'Price Catalogue - Services'!K$32</f>
        <v>0</v>
      </c>
      <c r="O269" s="5">
        <f>'Price Catalogue - Services'!L$32</f>
        <v>0</v>
      </c>
      <c r="P269" s="5">
        <f>'Price Catalogue - Services'!M$32</f>
        <v>31.5</v>
      </c>
      <c r="Q269" s="5">
        <f>'Price Catalogue - Services'!N$32</f>
        <v>0</v>
      </c>
      <c r="R269" s="38">
        <f>'Price Catalogue - Services'!O$32</f>
        <v>0</v>
      </c>
      <c r="S269" s="17" t="str">
        <f>'Price Catalogue - Services'!P$32</f>
        <v>N/A</v>
      </c>
      <c r="T269" s="5" t="str">
        <f>'Price Catalogue - Services'!Q$32</f>
        <v>N/A</v>
      </c>
      <c r="U269" s="17" t="str">
        <f>'Price Catalogue - Services'!R$32</f>
        <v>The license for one instance of Window Server for a powered on VM.</v>
      </c>
      <c r="V269" s="17">
        <f>'Price Catalogue - Services'!S$32</f>
        <v>1</v>
      </c>
      <c r="W26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6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69" s="42">
        <f>PriceModelTable[[#This Row],[Service Fees]]+PriceModelTable[[#This Row],[Effort Bands]]</f>
        <v>0</v>
      </c>
      <c r="Z269" s="2"/>
      <c r="AA269" s="20"/>
    </row>
    <row r="270" spans="1:27" ht="11.25" customHeight="1" x14ac:dyDescent="0.25">
      <c r="A270" s="51" t="str">
        <f>'Volume Driver - NO EDIT'!$O$1</f>
        <v>2023</v>
      </c>
      <c r="B270" s="51">
        <f>'Volume Driver - NO EDIT'!$O$63</f>
        <v>12</v>
      </c>
      <c r="C270" s="51">
        <f>'Volume Driver - NO EDIT'!O$24</f>
        <v>1</v>
      </c>
      <c r="D270" s="17" t="str">
        <f>'Price Catalogue - Services'!A$29</f>
        <v>os-lnx</v>
      </c>
      <c r="E270" s="17" t="str">
        <f>'Price Catalogue - Services'!B$29</f>
        <v>6.1.1.5</v>
      </c>
      <c r="F270" s="17">
        <f>'Price Catalogue - Services'!C$29</f>
        <v>0</v>
      </c>
      <c r="G270" s="17" t="str">
        <f>'Price Catalogue - Services'!D$29</f>
        <v>Managed datacentre</v>
      </c>
      <c r="H270" s="17" t="str">
        <f>'Price Catalogue - Services'!E$29</f>
        <v>Managed OS</v>
      </c>
      <c r="I270" s="17" t="str">
        <f>'Price Catalogue - Services'!F$29</f>
        <v>Managed OS, Linux</v>
      </c>
      <c r="J270" s="17" t="str">
        <f>'Price Catalogue - Services'!G$29</f>
        <v>managed datacentre</v>
      </c>
      <c r="K270" s="17" t="str">
        <f>'Price Catalogue - Services'!H$29</f>
        <v>Monthly service fee</v>
      </c>
      <c r="L270" s="17" t="str">
        <f>'Price Catalogue - Services'!I$29</f>
        <v>24/7</v>
      </c>
      <c r="M270" s="17" t="str">
        <f>'Price Catalogue - Services'!J$29</f>
        <v>private</v>
      </c>
      <c r="N270" s="17" t="str">
        <f>'Price Catalogue - Services'!K$29</f>
        <v>N/A</v>
      </c>
      <c r="O270" s="5">
        <f>'Price Catalogue - Services'!L$29</f>
        <v>0</v>
      </c>
      <c r="P270" s="5">
        <f>'Price Catalogue - Services'!M$29</f>
        <v>11250</v>
      </c>
      <c r="Q270" s="5">
        <f>'Price Catalogue - Services'!N$29</f>
        <v>0</v>
      </c>
      <c r="R270" s="38">
        <f>'Price Catalogue - Services'!O$29</f>
        <v>0</v>
      </c>
      <c r="S270" s="17" t="str">
        <f>'Price Catalogue - Services'!P$29</f>
        <v>E3</v>
      </c>
      <c r="T270" s="5">
        <f>'Price Catalogue - Services'!Q$29</f>
        <v>0</v>
      </c>
      <c r="U270" s="17" t="str">
        <f>'Price Catalogue - Services'!R$29</f>
        <v>The fee for for managing all Linux OSes. Changes are billable via the Effor Band.</v>
      </c>
      <c r="V270" s="17">
        <f>'Price Catalogue - Services'!S$29</f>
        <v>1</v>
      </c>
      <c r="W27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0" s="42">
        <f>PriceModelTable[[#This Row],[Service Fees]]+PriceModelTable[[#This Row],[Effort Bands]]</f>
        <v>0</v>
      </c>
      <c r="Z270" s="2"/>
      <c r="AA270" s="20"/>
    </row>
    <row r="271" spans="1:27" ht="11.25" customHeight="1" x14ac:dyDescent="0.25">
      <c r="A271" s="51" t="str">
        <f>'Volume Driver - NO EDIT'!$O$1</f>
        <v>2023</v>
      </c>
      <c r="B271" s="51">
        <f>'Volume Driver - NO EDIT'!$O$63</f>
        <v>12</v>
      </c>
      <c r="C271" s="51">
        <f>'Volume Driver - NO EDIT'!O$25</f>
        <v>1</v>
      </c>
      <c r="D271" s="17" t="str">
        <f>'Price Catalogue - Services'!A$30</f>
        <v>os-win</v>
      </c>
      <c r="E271" s="17" t="str">
        <f>'Price Catalogue - Services'!B$30</f>
        <v>6.1.1.5</v>
      </c>
      <c r="F271" s="17">
        <f>'Price Catalogue - Services'!C$30</f>
        <v>0</v>
      </c>
      <c r="G271" s="17" t="str">
        <f>'Price Catalogue - Services'!D$30</f>
        <v>Managed datacentre</v>
      </c>
      <c r="H271" s="17" t="str">
        <f>'Price Catalogue - Services'!E$30</f>
        <v>Managed OS</v>
      </c>
      <c r="I271" s="17" t="str">
        <f>'Price Catalogue - Services'!F$30</f>
        <v>Managed OS, Windows</v>
      </c>
      <c r="J271" s="17" t="str">
        <f>'Price Catalogue - Services'!G$30</f>
        <v>managed datacentre</v>
      </c>
      <c r="K271" s="17" t="str">
        <f>'Price Catalogue - Services'!H$30</f>
        <v>Monthly service fee</v>
      </c>
      <c r="L271" s="17" t="str">
        <f>'Price Catalogue - Services'!I$30</f>
        <v>24/7</v>
      </c>
      <c r="M271" s="17" t="str">
        <f>'Price Catalogue - Services'!J$30</f>
        <v>private</v>
      </c>
      <c r="N271" s="17" t="str">
        <f>'Price Catalogue - Services'!K$30</f>
        <v>N/A</v>
      </c>
      <c r="O271" s="5">
        <f>'Price Catalogue - Services'!L$30</f>
        <v>0</v>
      </c>
      <c r="P271" s="5">
        <f>'Price Catalogue - Services'!M$30</f>
        <v>5400</v>
      </c>
      <c r="Q271" s="5">
        <f>'Price Catalogue - Services'!N$30</f>
        <v>0</v>
      </c>
      <c r="R271" s="38">
        <f>'Price Catalogue - Services'!O$30</f>
        <v>0</v>
      </c>
      <c r="S271" s="17" t="str">
        <f>'Price Catalogue - Services'!P$30</f>
        <v>E3</v>
      </c>
      <c r="T271" s="5">
        <f>'Price Catalogue - Services'!Q$30</f>
        <v>0</v>
      </c>
      <c r="U271" s="17" t="str">
        <f>'Price Catalogue - Services'!R$30</f>
        <v>The fee for for managing all Windows OSes. Changes are billable via the Effor Band.</v>
      </c>
      <c r="V271" s="17">
        <f>'Price Catalogue - Services'!S$30</f>
        <v>1</v>
      </c>
      <c r="W27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1" s="42">
        <f>PriceModelTable[[#This Row],[Service Fees]]+PriceModelTable[[#This Row],[Effort Bands]]</f>
        <v>0</v>
      </c>
      <c r="Z271" s="2"/>
      <c r="AA271" s="20"/>
    </row>
    <row r="272" spans="1:27" ht="11.25" customHeight="1" x14ac:dyDescent="0.25">
      <c r="A272" s="51" t="str">
        <f>'Volume Driver - NO EDIT'!$O$1</f>
        <v>2023</v>
      </c>
      <c r="B272" s="51">
        <f>'Volume Driver - NO EDIT'!$O$63</f>
        <v>12</v>
      </c>
      <c r="C272" s="51">
        <f>'Volume Driver - NO EDIT'!O$28</f>
        <v>10</v>
      </c>
      <c r="D272" s="17" t="str">
        <f>'Price Catalogue - Services'!A$33</f>
        <v>inet-p</v>
      </c>
      <c r="E272" s="17" t="str">
        <f>'Price Catalogue - Services'!B$33</f>
        <v>6.1.1.7</v>
      </c>
      <c r="F272" s="17">
        <f>'Price Catalogue - Services'!C$33</f>
        <v>0</v>
      </c>
      <c r="G272" s="17" t="str">
        <f>'Price Catalogue - Services'!D$33</f>
        <v>Managed datacentre</v>
      </c>
      <c r="H272" s="17" t="str">
        <f>'Price Catalogue - Services'!E$33</f>
        <v>Internet access</v>
      </c>
      <c r="I272" s="17" t="str">
        <f>'Price Catalogue - Services'!F$33</f>
        <v>Internet access, datacentre</v>
      </c>
      <c r="J272" s="17" t="str">
        <f>'Price Catalogue - Services'!G$33</f>
        <v>100 Mbit/s</v>
      </c>
      <c r="K272" s="17" t="str">
        <f>'Price Catalogue - Services'!H$33</f>
        <v>Monthly service fee</v>
      </c>
      <c r="L272" s="17" t="str">
        <f>'Price Catalogue - Services'!I$33</f>
        <v>24/7</v>
      </c>
      <c r="M272" s="17" t="str">
        <f>'Price Catalogue - Services'!J$33</f>
        <v>private</v>
      </c>
      <c r="N272" s="17" t="str">
        <f>'Price Catalogue - Services'!K$33</f>
        <v>N/A</v>
      </c>
      <c r="O272" s="5">
        <f>'Price Catalogue - Services'!L$33</f>
        <v>0</v>
      </c>
      <c r="P272" s="5">
        <f>'Price Catalogue - Services'!M$33</f>
        <v>734.39</v>
      </c>
      <c r="Q272" s="5">
        <f>'Price Catalogue - Services'!N$33</f>
        <v>0</v>
      </c>
      <c r="R272" s="38">
        <f>'Price Catalogue - Services'!O$33</f>
        <v>0</v>
      </c>
      <c r="S272" s="17" t="str">
        <f>'Price Catalogue - Services'!P$33</f>
        <v>N/A</v>
      </c>
      <c r="T272" s="5" t="str">
        <f>'Price Catalogue - Services'!Q$33</f>
        <v>N/A</v>
      </c>
      <c r="U272" s="17" t="str">
        <f>'Price Catalogue - Services'!R$33</f>
        <v>Highly available Internet access supporting ECHA's PI IP and ASN.</v>
      </c>
      <c r="V272" s="17">
        <f>'Price Catalogue - Services'!S$33</f>
        <v>1</v>
      </c>
      <c r="W27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2" s="42">
        <f>PriceModelTable[[#This Row],[Service Fees]]+PriceModelTable[[#This Row],[Effort Bands]]</f>
        <v>0</v>
      </c>
      <c r="Z272" s="2"/>
      <c r="AA272" s="20"/>
    </row>
    <row r="273" spans="1:27" ht="11.25" customHeight="1" x14ac:dyDescent="0.25">
      <c r="A273" s="51" t="str">
        <f>'Volume Driver - NO EDIT'!$O$1</f>
        <v>2023</v>
      </c>
      <c r="B273" s="51">
        <f>'Volume Driver - NO EDIT'!$O$63</f>
        <v>12</v>
      </c>
      <c r="C273" s="51">
        <f>'Volume Driver - NO EDIT'!O$29</f>
        <v>0</v>
      </c>
      <c r="D273" s="17" t="str">
        <f>'Price Catalogue - Services'!A$34</f>
        <v>inet-tc</v>
      </c>
      <c r="E273" s="17" t="str">
        <f>'Price Catalogue - Services'!B$34</f>
        <v>6.1.1.7</v>
      </c>
      <c r="F273" s="17">
        <f>'Price Catalogue - Services'!C$34</f>
        <v>0</v>
      </c>
      <c r="G273" s="17" t="str">
        <f>'Price Catalogue - Services'!D$34</f>
        <v>Managed datacentre</v>
      </c>
      <c r="H273" s="17" t="str">
        <f>'Price Catalogue - Services'!E$34</f>
        <v>Internet access</v>
      </c>
      <c r="I273" s="17" t="str">
        <f>'Price Catalogue - Services'!F$34</f>
        <v>Internet access, datacentre</v>
      </c>
      <c r="J273" s="17" t="str">
        <f>'Price Catalogue - Services'!G$34</f>
        <v>100 Mbit/s</v>
      </c>
      <c r="K273" s="17" t="str">
        <f>'Price Catalogue - Services'!H$34</f>
        <v>Monthly service fee</v>
      </c>
      <c r="L273" s="17" t="str">
        <f>'Price Catalogue - Services'!I$34</f>
        <v>24/7</v>
      </c>
      <c r="M273" s="17" t="str">
        <f>'Price Catalogue - Services'!J$34</f>
        <v>trusted community</v>
      </c>
      <c r="N273" s="17" t="str">
        <f>'Price Catalogue - Services'!K$34</f>
        <v>N/A</v>
      </c>
      <c r="O273" s="5">
        <f>'Price Catalogue - Services'!L$34</f>
        <v>0</v>
      </c>
      <c r="P273" s="5">
        <f>'Price Catalogue - Services'!M$34</f>
        <v>367.2</v>
      </c>
      <c r="Q273" s="5">
        <f>'Price Catalogue - Services'!N$34</f>
        <v>0</v>
      </c>
      <c r="R273" s="38">
        <f>'Price Catalogue - Services'!O$34</f>
        <v>0</v>
      </c>
      <c r="S273" s="17" t="str">
        <f>'Price Catalogue - Services'!P$34</f>
        <v>N/A</v>
      </c>
      <c r="T273" s="5" t="str">
        <f>'Price Catalogue - Services'!Q$34</f>
        <v>N/A</v>
      </c>
      <c r="U273" s="17" t="str">
        <f>'Price Catalogue - Services'!R$34</f>
        <v>Highly available Internet access supporting ECHA's PI IP and ASN.</v>
      </c>
      <c r="V273" s="17">
        <f>'Price Catalogue - Services'!S$34</f>
        <v>1</v>
      </c>
      <c r="W27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3" s="42">
        <f>PriceModelTable[[#This Row],[Service Fees]]+PriceModelTable[[#This Row],[Effort Bands]]</f>
        <v>0</v>
      </c>
      <c r="Z273" s="2"/>
      <c r="AA273" s="20"/>
    </row>
    <row r="274" spans="1:27" ht="11.25" customHeight="1" x14ac:dyDescent="0.25">
      <c r="A274" s="51" t="str">
        <f>'Volume Driver - NO EDIT'!$O$1</f>
        <v>2023</v>
      </c>
      <c r="B274" s="51">
        <f>'Volume Driver - NO EDIT'!$O$63</f>
        <v>12</v>
      </c>
      <c r="C274" s="51">
        <f>'Volume Driver - NO EDIT'!O$31</f>
        <v>8</v>
      </c>
      <c r="D274" s="17" t="str">
        <f>'Price Catalogue - Services'!A$36</f>
        <v>ipsec-p</v>
      </c>
      <c r="E274" s="17" t="str">
        <f>'Price Catalogue - Services'!B$36</f>
        <v>6.1.1.8</v>
      </c>
      <c r="F274" s="17">
        <f>'Price Catalogue - Services'!C$36</f>
        <v>0</v>
      </c>
      <c r="G274" s="17" t="str">
        <f>'Price Catalogue - Services'!D$36</f>
        <v>Managed datacentre</v>
      </c>
      <c r="H274" s="17" t="str">
        <f>'Price Catalogue - Services'!E$36</f>
        <v>Remote access</v>
      </c>
      <c r="I274" s="17" t="str">
        <f>'Price Catalogue - Services'!F$36</f>
        <v>IPSec tunnel</v>
      </c>
      <c r="J274" s="17" t="str">
        <f>'Price Catalogue - Services'!G$36</f>
        <v>10 tunnels</v>
      </c>
      <c r="K274" s="17" t="str">
        <f>'Price Catalogue - Services'!H$36</f>
        <v>Monthly service fee</v>
      </c>
      <c r="L274" s="17" t="str">
        <f>'Price Catalogue - Services'!I$36</f>
        <v>24/7</v>
      </c>
      <c r="M274" s="17" t="str">
        <f>'Price Catalogue - Services'!J$36</f>
        <v>private</v>
      </c>
      <c r="N274" s="17" t="str">
        <f>'Price Catalogue - Services'!K$36</f>
        <v>N/A</v>
      </c>
      <c r="O274" s="5">
        <f>'Price Catalogue - Services'!L$36</f>
        <v>0</v>
      </c>
      <c r="P274" s="5">
        <f>'Price Catalogue - Services'!M$36</f>
        <v>399.09</v>
      </c>
      <c r="Q274" s="5">
        <f>'Price Catalogue - Services'!N$36</f>
        <v>0</v>
      </c>
      <c r="R274" s="38">
        <f>'Price Catalogue - Services'!O$36</f>
        <v>0</v>
      </c>
      <c r="S274" s="17" t="str">
        <f>'Price Catalogue - Services'!P$36</f>
        <v>E1</v>
      </c>
      <c r="T274" s="5">
        <f>'Price Catalogue - Services'!Q$36</f>
        <v>0</v>
      </c>
      <c r="U274" s="17" t="str">
        <f>'Price Catalogue - Services'!R$36</f>
        <v>IPSec tunnels to ECHA partners, per 10 tunnels. Changes charged separately via Effort Band.</v>
      </c>
      <c r="V274" s="17">
        <f>'Price Catalogue - Services'!S$36</f>
        <v>1</v>
      </c>
      <c r="W27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4" s="21">
        <f>PriceModelTable[[#This Row],[Service Fees]]+PriceModelTable[[#This Row],[Effort Bands]]</f>
        <v>0</v>
      </c>
      <c r="Z274" s="2"/>
      <c r="AA274" s="20"/>
    </row>
    <row r="275" spans="1:27" ht="11.25" customHeight="1" x14ac:dyDescent="0.25">
      <c r="A275" s="51" t="str">
        <f>'Volume Driver - NO EDIT'!$O$1</f>
        <v>2023</v>
      </c>
      <c r="B275" s="51">
        <f>'Volume Driver - NO EDIT'!$O$63</f>
        <v>12</v>
      </c>
      <c r="C275" s="51">
        <f>'Volume Driver - NO EDIT'!O$30</f>
        <v>1</v>
      </c>
      <c r="D275" s="17" t="str">
        <f>'Price Catalogue - Services'!A$35</f>
        <v>pulse-p</v>
      </c>
      <c r="E275" s="17" t="str">
        <f>'Price Catalogue - Services'!B$35</f>
        <v>6.1.1.8</v>
      </c>
      <c r="F275" s="17">
        <f>'Price Catalogue - Services'!C$35</f>
        <v>0</v>
      </c>
      <c r="G275" s="17" t="str">
        <f>'Price Catalogue - Services'!D$35</f>
        <v>Managed datacentre</v>
      </c>
      <c r="H275" s="17" t="str">
        <f>'Price Catalogue - Services'!E$35</f>
        <v>Remote access</v>
      </c>
      <c r="I275" s="17" t="str">
        <f>'Price Catalogue - Services'!F$35</f>
        <v>Pulse SA &amp; RSA auth.</v>
      </c>
      <c r="J275" s="17" t="str">
        <f>'Price Catalogue - Services'!G$35</f>
        <v>managed datacentre</v>
      </c>
      <c r="K275" s="17" t="str">
        <f>'Price Catalogue - Services'!H$35</f>
        <v>Monthly service fee</v>
      </c>
      <c r="L275" s="17" t="str">
        <f>'Price Catalogue - Services'!I$35</f>
        <v>24/7</v>
      </c>
      <c r="M275" s="17" t="str">
        <f>'Price Catalogue - Services'!J$35</f>
        <v>private</v>
      </c>
      <c r="N275" s="17" t="str">
        <f>'Price Catalogue - Services'!K$35</f>
        <v>N/A</v>
      </c>
      <c r="O275" s="5">
        <f>'Price Catalogue - Services'!L$35</f>
        <v>0</v>
      </c>
      <c r="P275" s="5">
        <f>'Price Catalogue - Services'!M$35</f>
        <v>1800</v>
      </c>
      <c r="Q275" s="5">
        <f>'Price Catalogue - Services'!N$35</f>
        <v>0</v>
      </c>
      <c r="R275" s="38">
        <f>'Price Catalogue - Services'!O$35</f>
        <v>0</v>
      </c>
      <c r="S275" s="17" t="str">
        <f>'Price Catalogue - Services'!P$35</f>
        <v>E5</v>
      </c>
      <c r="T275" s="5">
        <f>'Price Catalogue - Services'!Q$35</f>
        <v>0</v>
      </c>
      <c r="U275" s="17" t="str">
        <f>'Price Catalogue - Services'!R$35</f>
        <v>Pulse Secure Access and RSA authentication with ECHA owned tokens, for entire managed datacentre. Changes charged separately via Effort Band.</v>
      </c>
      <c r="V275" s="17">
        <f>'Price Catalogue - Services'!S$35</f>
        <v>1</v>
      </c>
      <c r="W27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5" s="21">
        <f>PriceModelTable[[#This Row],[Service Fees]]+PriceModelTable[[#This Row],[Effort Bands]]</f>
        <v>0</v>
      </c>
      <c r="Z275" s="2"/>
      <c r="AA275" s="20"/>
    </row>
    <row r="276" spans="1:27" ht="11.25" customHeight="1" x14ac:dyDescent="0.25">
      <c r="A276" s="51" t="str">
        <f>'Volume Driver - NO EDIT'!$O$1</f>
        <v>2023</v>
      </c>
      <c r="B276" s="51">
        <f>'Volume Driver - NO EDIT'!$O$63</f>
        <v>12</v>
      </c>
      <c r="C276" s="51">
        <f>'Volume Driver - NO EDIT'!O$32</f>
        <v>0</v>
      </c>
      <c r="D276" s="17" t="str">
        <f>'Price Catalogue - Services'!A$37</f>
        <v>ipsec-tc</v>
      </c>
      <c r="E276" s="17" t="str">
        <f>'Price Catalogue - Services'!B$37</f>
        <v>6.1.1.8</v>
      </c>
      <c r="F276" s="17">
        <f>'Price Catalogue - Services'!C$37</f>
        <v>0</v>
      </c>
      <c r="G276" s="17" t="str">
        <f>'Price Catalogue - Services'!D$37</f>
        <v>Managed datacentre</v>
      </c>
      <c r="H276" s="17" t="str">
        <f>'Price Catalogue - Services'!E$37</f>
        <v>Remote access</v>
      </c>
      <c r="I276" s="17" t="str">
        <f>'Price Catalogue - Services'!F$37</f>
        <v>IPSec tunnel</v>
      </c>
      <c r="J276" s="17" t="str">
        <f>'Price Catalogue - Services'!G$37</f>
        <v>10 tunnels</v>
      </c>
      <c r="K276" s="17" t="str">
        <f>'Price Catalogue - Services'!H$37</f>
        <v>Monthly service fee</v>
      </c>
      <c r="L276" s="17" t="str">
        <f>'Price Catalogue - Services'!I$37</f>
        <v>24/7</v>
      </c>
      <c r="M276" s="17" t="str">
        <f>'Price Catalogue - Services'!J$37</f>
        <v>trusted community</v>
      </c>
      <c r="N276" s="17" t="str">
        <f>'Price Catalogue - Services'!K$37</f>
        <v>N/A</v>
      </c>
      <c r="O276" s="5">
        <f>'Price Catalogue - Services'!L$37</f>
        <v>0</v>
      </c>
      <c r="P276" s="5">
        <f>'Price Catalogue - Services'!M$37</f>
        <v>399.09</v>
      </c>
      <c r="Q276" s="5">
        <f>'Price Catalogue - Services'!N$37</f>
        <v>0</v>
      </c>
      <c r="R276" s="38">
        <f>'Price Catalogue - Services'!O$37</f>
        <v>0</v>
      </c>
      <c r="S276" s="17" t="str">
        <f>'Price Catalogue - Services'!P$37</f>
        <v>E1</v>
      </c>
      <c r="T276" s="5">
        <f>'Price Catalogue - Services'!Q$37</f>
        <v>0</v>
      </c>
      <c r="U276" s="17" t="str">
        <f>'Price Catalogue - Services'!R$37</f>
        <v>IPSec tunnels to ECHA partners, per 10 tunnels. Changes charged separately via Effort Band.</v>
      </c>
      <c r="V276" s="17">
        <f>'Price Catalogue - Services'!S$37</f>
        <v>1</v>
      </c>
      <c r="W27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6" s="21">
        <f>PriceModelTable[[#This Row],[Service Fees]]+PriceModelTable[[#This Row],[Effort Bands]]</f>
        <v>0</v>
      </c>
      <c r="Z276" s="2"/>
      <c r="AA276" s="20"/>
    </row>
    <row r="277" spans="1:27" ht="11.25" customHeight="1" x14ac:dyDescent="0.25">
      <c r="A277" s="51" t="str">
        <f>'Volume Driver - NO EDIT'!$O$1</f>
        <v>2023</v>
      </c>
      <c r="B277" s="51">
        <f>'Volume Driver - NO EDIT'!$O$63</f>
        <v>12</v>
      </c>
      <c r="C277" s="51">
        <f>'Volume Driver - NO EDIT'!O$34</f>
        <v>144</v>
      </c>
      <c r="D277" s="17" t="str">
        <f>'Price Catalogue - Services'!A$39</f>
        <v>energy</v>
      </c>
      <c r="E277" s="17" t="str">
        <f>'Price Catalogue - Services'!B$39</f>
        <v>6.1.1.9</v>
      </c>
      <c r="F277" s="17">
        <f>'Price Catalogue - Services'!C$39</f>
        <v>0</v>
      </c>
      <c r="G277" s="17" t="str">
        <f>'Price Catalogue - Services'!D$39</f>
        <v>Managed datacentre</v>
      </c>
      <c r="H277" s="17" t="str">
        <f>'Price Catalogue - Services'!E$39</f>
        <v>Datacentre hosting of ECHA owned hardware</v>
      </c>
      <c r="I277" s="17" t="str">
        <f>'Price Catalogue - Services'!F$39</f>
        <v>Energy</v>
      </c>
      <c r="J277" s="17" t="str">
        <f>'Price Catalogue - Services'!G$39</f>
        <v>kW/h consumed</v>
      </c>
      <c r="K277" s="17" t="str">
        <f>'Price Catalogue - Services'!H$39</f>
        <v>Monthly service fee</v>
      </c>
      <c r="L277" s="17" t="str">
        <f>'Price Catalogue - Services'!I$39</f>
        <v>24/7</v>
      </c>
      <c r="M277" s="17" t="str">
        <f>'Price Catalogue - Services'!J$39</f>
        <v>any</v>
      </c>
      <c r="N277" s="17" t="str">
        <f>'Price Catalogue - Services'!K$39</f>
        <v>N/A</v>
      </c>
      <c r="O277" s="5">
        <f>'Price Catalogue - Services'!L$39</f>
        <v>0</v>
      </c>
      <c r="P277" s="5" t="str">
        <f>'Price Catalogue - Services'!M$39</f>
        <v>N/A</v>
      </c>
      <c r="Q277" s="5">
        <f>'Price Catalogue - Services'!N$39</f>
        <v>0</v>
      </c>
      <c r="R277" s="38">
        <f>'Price Catalogue - Services'!O$39</f>
        <v>0</v>
      </c>
      <c r="S277" s="17" t="str">
        <f>'Price Catalogue - Services'!P$39</f>
        <v>N/A</v>
      </c>
      <c r="T277" s="5" t="str">
        <f>'Price Catalogue - Services'!Q$39</f>
        <v>N/A</v>
      </c>
      <c r="U277" s="17" t="str">
        <f>'Price Catalogue - Services'!R$39</f>
        <v>Power consumed for powered on hosted ECHA owned equipment.</v>
      </c>
      <c r="V277" s="17">
        <f>'Price Catalogue - Services'!S$39</f>
        <v>1</v>
      </c>
      <c r="W27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7" s="21">
        <f>PriceModelTable[[#This Row],[Service Fees]]+PriceModelTable[[#This Row],[Effort Bands]]</f>
        <v>0</v>
      </c>
      <c r="Z277" s="2"/>
      <c r="AA277" s="20"/>
    </row>
    <row r="278" spans="1:27" ht="11.25" customHeight="1" x14ac:dyDescent="0.25">
      <c r="A278" s="51" t="str">
        <f>'Volume Driver - NO EDIT'!$O$1</f>
        <v>2023</v>
      </c>
      <c r="B278" s="51">
        <f>'Volume Driver - NO EDIT'!$O$63</f>
        <v>12</v>
      </c>
      <c r="C278" s="51">
        <f>'Volume Driver - NO EDIT'!O$33</f>
        <v>42</v>
      </c>
      <c r="D278" s="17" t="str">
        <f>'Price Catalogue - Services'!A$38</f>
        <v>rackspace</v>
      </c>
      <c r="E278" s="17" t="str">
        <f>'Price Catalogue - Services'!B$38</f>
        <v>6.1.1.9</v>
      </c>
      <c r="F278" s="17">
        <f>'Price Catalogue - Services'!C$38</f>
        <v>0</v>
      </c>
      <c r="G278" s="17" t="str">
        <f>'Price Catalogue - Services'!D$38</f>
        <v>Managed datacentre</v>
      </c>
      <c r="H278" s="17" t="str">
        <f>'Price Catalogue - Services'!E$38</f>
        <v>Datacentre hosting of ECHA owned hardware</v>
      </c>
      <c r="I278" s="17" t="str">
        <f>'Price Catalogue - Services'!F$38</f>
        <v>Rackspace</v>
      </c>
      <c r="J278" s="17" t="str">
        <f>'Price Catalogue - Services'!G$38</f>
        <v>Rack unit</v>
      </c>
      <c r="K278" s="17" t="str">
        <f>'Price Catalogue - Services'!H$38</f>
        <v>Monthly service fee</v>
      </c>
      <c r="L278" s="17" t="str">
        <f>'Price Catalogue - Services'!I$38</f>
        <v>24/7</v>
      </c>
      <c r="M278" s="17" t="str">
        <f>'Price Catalogue - Services'!J$38</f>
        <v>any</v>
      </c>
      <c r="N278" s="17" t="str">
        <f>'Price Catalogue - Services'!K$38</f>
        <v>N/A</v>
      </c>
      <c r="O278" s="5">
        <f>'Price Catalogue - Services'!L$38</f>
        <v>0</v>
      </c>
      <c r="P278" s="5">
        <f>'Price Catalogue - Services'!M$38</f>
        <v>25.61</v>
      </c>
      <c r="Q278" s="5">
        <f>'Price Catalogue - Services'!N$38</f>
        <v>0</v>
      </c>
      <c r="R278" s="38">
        <f>'Price Catalogue - Services'!O$38</f>
        <v>0</v>
      </c>
      <c r="S278" s="17" t="str">
        <f>'Price Catalogue - Services'!P$38</f>
        <v>N/A</v>
      </c>
      <c r="T278" s="5" t="str">
        <f>'Price Catalogue - Services'!Q$38</f>
        <v>N/A</v>
      </c>
      <c r="U278" s="17" t="str">
        <f>'Price Catalogue - Services'!R$38</f>
        <v>One rack unit hosted for ECHA owned equipment in the DC.</v>
      </c>
      <c r="V278" s="17">
        <f>'Price Catalogue - Services'!S$38</f>
        <v>1</v>
      </c>
      <c r="W27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8" s="21">
        <f>PriceModelTable[[#This Row],[Service Fees]]+PriceModelTable[[#This Row],[Effort Bands]]</f>
        <v>0</v>
      </c>
      <c r="Z278" s="2"/>
      <c r="AA278" s="20"/>
    </row>
    <row r="279" spans="1:27" ht="11.25" customHeight="1" x14ac:dyDescent="0.25">
      <c r="A279" s="51" t="str">
        <f>'Volume Driver - NO EDIT'!$O$1</f>
        <v>2023</v>
      </c>
      <c r="B279" s="51">
        <f>'Volume Driver - NO EDIT'!$O$63</f>
        <v>12</v>
      </c>
      <c r="C279" s="51">
        <f>'Volume Driver - NO EDIT'!O$35</f>
        <v>1</v>
      </c>
      <c r="D279" s="17" t="str">
        <f>'Price Catalogue - Services'!A$40</f>
        <v>lan</v>
      </c>
      <c r="E279" s="17" t="str">
        <f>'Price Catalogue - Services'!B$40</f>
        <v>6.1.2.1</v>
      </c>
      <c r="F279" s="17">
        <f>'Price Catalogue - Services'!C$40</f>
        <v>0</v>
      </c>
      <c r="G279" s="17" t="str">
        <f>'Price Catalogue - Services'!D$40</f>
        <v>Managed ECHA LAN and WAN</v>
      </c>
      <c r="H279" s="17" t="str">
        <f>'Price Catalogue - Services'!E$40</f>
        <v>Managed ECHA LAN</v>
      </c>
      <c r="I279" s="17" t="str">
        <f>'Price Catalogue - Services'!F$40</f>
        <v>LAN management</v>
      </c>
      <c r="J279" s="17" t="str">
        <f>'Price Catalogue - Services'!G$40</f>
        <v>LAN environment</v>
      </c>
      <c r="K279" s="17" t="str">
        <f>'Price Catalogue - Services'!H$40</f>
        <v>Monthly service fee</v>
      </c>
      <c r="L279" s="17" t="str">
        <f>'Price Catalogue - Services'!I$40</f>
        <v>24/7</v>
      </c>
      <c r="M279" s="17" t="str">
        <f>'Price Catalogue - Services'!J$40</f>
        <v>private</v>
      </c>
      <c r="N279" s="17" t="str">
        <f>'Price Catalogue - Services'!K$40</f>
        <v>N/A</v>
      </c>
      <c r="O279" s="5">
        <f>'Price Catalogue - Services'!L$40</f>
        <v>0</v>
      </c>
      <c r="P279" s="5">
        <f>'Price Catalogue - Services'!M$40</f>
        <v>5500.8</v>
      </c>
      <c r="Q279" s="5">
        <f>'Price Catalogue - Services'!N$40</f>
        <v>0</v>
      </c>
      <c r="R279" s="38">
        <f>'Price Catalogue - Services'!O$40</f>
        <v>0</v>
      </c>
      <c r="S279" s="17" t="str">
        <f>'Price Catalogue - Services'!P$40</f>
        <v>E3</v>
      </c>
      <c r="T279" s="5">
        <f>'Price Catalogue - Services'!Q$40</f>
        <v>0</v>
      </c>
      <c r="U279" s="17" t="str">
        <f>'Price Catalogue - Services'!R$40</f>
        <v>Management of ECHA owned LAN  equipment at ECHA premises.  On-site presence may be required. Changes charged separately via Effort Band.</v>
      </c>
      <c r="V279" s="17">
        <f>'Price Catalogue - Services'!S$40</f>
        <v>1</v>
      </c>
      <c r="W27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7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79" s="21">
        <f>PriceModelTable[[#This Row],[Service Fees]]+PriceModelTable[[#This Row],[Effort Bands]]</f>
        <v>0</v>
      </c>
      <c r="Z279" s="2"/>
      <c r="AA279" s="20"/>
    </row>
    <row r="280" spans="1:27" ht="11.25" customHeight="1" x14ac:dyDescent="0.25">
      <c r="A280" s="51" t="str">
        <f>'Volume Driver - NO EDIT'!$O$1</f>
        <v>2023</v>
      </c>
      <c r="B280" s="51">
        <f>'Volume Driver - NO EDIT'!$O$63</f>
        <v>12</v>
      </c>
      <c r="C280" s="51">
        <f>'Volume Driver - NO EDIT'!O$37</f>
        <v>0</v>
      </c>
      <c r="D280" s="17" t="str">
        <f>'Price Catalogue - Services'!A$42</f>
        <v>inet-cl-p</v>
      </c>
      <c r="E280" s="17" t="str">
        <f>'Price Catalogue - Services'!B$42</f>
        <v>6.1.2.2</v>
      </c>
      <c r="F280" s="17">
        <f>'Price Catalogue - Services'!C$42</f>
        <v>2</v>
      </c>
      <c r="G280" s="17" t="str">
        <f>'Price Catalogue - Services'!D$42</f>
        <v>Managed ECHA LAN and WAN</v>
      </c>
      <c r="H280" s="17" t="str">
        <f>'Price Catalogue - Services'!E$42</f>
        <v>Managed ECHA WAN</v>
      </c>
      <c r="I280" s="17" t="str">
        <f>'Price Catalogue - Services'!F$42</f>
        <v>Internet, client</v>
      </c>
      <c r="J280" s="17" t="str">
        <f>'Price Catalogue - Services'!G$42</f>
        <v>100 Mb/s bandwidth</v>
      </c>
      <c r="K280" s="17" t="str">
        <f>'Price Catalogue - Services'!H$42</f>
        <v>Monthly service fee</v>
      </c>
      <c r="L280" s="17" t="str">
        <f>'Price Catalogue - Services'!I$42</f>
        <v>24/7</v>
      </c>
      <c r="M280" s="17" t="str">
        <f>'Price Catalogue - Services'!J$42</f>
        <v>private</v>
      </c>
      <c r="N280" s="17" t="str">
        <f>'Price Catalogue - Services'!K$42</f>
        <v>N/A</v>
      </c>
      <c r="O280" s="5">
        <f>'Price Catalogue - Services'!L$42</f>
        <v>0</v>
      </c>
      <c r="P280" s="5">
        <f>'Price Catalogue - Services'!M$42</f>
        <v>734.39</v>
      </c>
      <c r="Q280" s="5">
        <f>'Price Catalogue - Services'!N$42</f>
        <v>0</v>
      </c>
      <c r="R280" s="38">
        <f>'Price Catalogue - Services'!O$42</f>
        <v>0</v>
      </c>
      <c r="S280" s="17" t="str">
        <f>'Price Catalogue - Services'!P$42</f>
        <v>N/A</v>
      </c>
      <c r="T280" s="5" t="str">
        <f>'Price Catalogue - Services'!Q$42</f>
        <v>N/A</v>
      </c>
      <c r="U280" s="17" t="str">
        <f>'Price Catalogue - Services'!R$42</f>
        <v>Highly available Internet access for ECHA clients. No double charging if same as for Datacentre.</v>
      </c>
      <c r="V280" s="17">
        <f>'Price Catalogue - Services'!S$42</f>
        <v>1</v>
      </c>
      <c r="W28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0" s="21">
        <f>PriceModelTable[[#This Row],[Service Fees]]+PriceModelTable[[#This Row],[Effort Bands]]</f>
        <v>0</v>
      </c>
      <c r="Z280" s="2"/>
      <c r="AA280" s="20"/>
    </row>
    <row r="281" spans="1:27" ht="11.25" customHeight="1" x14ac:dyDescent="0.25">
      <c r="A281" s="51" t="str">
        <f>'Volume Driver - NO EDIT'!$O$1</f>
        <v>2023</v>
      </c>
      <c r="B281" s="51">
        <f>'Volume Driver - NO EDIT'!$O$63</f>
        <v>12</v>
      </c>
      <c r="C281" s="51">
        <f>'Volume Driver - NO EDIT'!O$36</f>
        <v>1</v>
      </c>
      <c r="D281" s="17" t="str">
        <f>'Price Catalogue - Services'!A$41</f>
        <v>wan-p</v>
      </c>
      <c r="E281" s="17" t="str">
        <f>'Price Catalogue - Services'!B$41</f>
        <v>6.1.2.2</v>
      </c>
      <c r="F281" s="17">
        <f>'Price Catalogue - Services'!C$41</f>
        <v>1</v>
      </c>
      <c r="G281" s="17" t="str">
        <f>'Price Catalogue - Services'!D$41</f>
        <v>Managed ECHA LAN and WAN</v>
      </c>
      <c r="H281" s="17" t="str">
        <f>'Price Catalogue - Services'!E$41</f>
        <v>Managed ECHA WAN</v>
      </c>
      <c r="I281" s="17" t="str">
        <f>'Price Catalogue - Services'!F$41</f>
        <v>WAN connectivity</v>
      </c>
      <c r="J281" s="17" t="str">
        <f>'Price Catalogue - Services'!G$41</f>
        <v>Gb/s bandwidth</v>
      </c>
      <c r="K281" s="17" t="str">
        <f>'Price Catalogue - Services'!H$41</f>
        <v>Monthly service fee</v>
      </c>
      <c r="L281" s="17" t="str">
        <f>'Price Catalogue - Services'!I$41</f>
        <v>24/7</v>
      </c>
      <c r="M281" s="17" t="str">
        <f>'Price Catalogue - Services'!J$41</f>
        <v>private</v>
      </c>
      <c r="N281" s="17" t="str">
        <f>'Price Catalogue - Services'!K$41</f>
        <v>N/A</v>
      </c>
      <c r="O281" s="5">
        <f>'Price Catalogue - Services'!L$41</f>
        <v>0</v>
      </c>
      <c r="P281" s="5">
        <f>'Price Catalogue - Services'!M$41</f>
        <v>1003.77</v>
      </c>
      <c r="Q281" s="5">
        <f>'Price Catalogue - Services'!N$41</f>
        <v>0</v>
      </c>
      <c r="R281" s="38">
        <f>'Price Catalogue - Services'!O$41</f>
        <v>0</v>
      </c>
      <c r="S281" s="17" t="str">
        <f>'Price Catalogue - Services'!P$41</f>
        <v>N/A</v>
      </c>
      <c r="T281" s="5" t="str">
        <f>'Price Catalogue - Services'!Q$41</f>
        <v>N/A</v>
      </c>
      <c r="U281" s="17" t="str">
        <f>'Price Catalogue - Services'!R$41</f>
        <v>Highly available WAN connections between ECHA and Contractor datacentres.</v>
      </c>
      <c r="V281" s="17">
        <f>'Price Catalogue - Services'!S$41</f>
        <v>1</v>
      </c>
      <c r="W28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1" s="21">
        <f>PriceModelTable[[#This Row],[Service Fees]]+PriceModelTable[[#This Row],[Effort Bands]]</f>
        <v>0</v>
      </c>
      <c r="Z281" s="2"/>
      <c r="AA281" s="20"/>
    </row>
    <row r="282" spans="1:27" ht="11.25" customHeight="1" x14ac:dyDescent="0.25">
      <c r="A282" s="51" t="str">
        <f>'Volume Driver - NO EDIT'!$O$1</f>
        <v>2023</v>
      </c>
      <c r="B282" s="51">
        <f>'Volume Driver - NO EDIT'!$O$63</f>
        <v>12</v>
      </c>
      <c r="C282" s="51">
        <f>'Volume Driver - NO EDIT'!O$39</f>
        <v>0</v>
      </c>
      <c r="D282" s="17" t="str">
        <f>'Price Catalogue - Services'!A$44</f>
        <v>inet-cl-tc</v>
      </c>
      <c r="E282" s="17" t="str">
        <f>'Price Catalogue - Services'!B$44</f>
        <v>6.1.2.2</v>
      </c>
      <c r="F282" s="17">
        <f>'Price Catalogue - Services'!C$44</f>
        <v>2</v>
      </c>
      <c r="G282" s="17" t="str">
        <f>'Price Catalogue - Services'!D$44</f>
        <v>Managed ECHA LAN and WAN</v>
      </c>
      <c r="H282" s="17" t="str">
        <f>'Price Catalogue - Services'!E$44</f>
        <v>Managed ECHA WAN</v>
      </c>
      <c r="I282" s="17" t="str">
        <f>'Price Catalogue - Services'!F$44</f>
        <v>Internet, client</v>
      </c>
      <c r="J282" s="17" t="str">
        <f>'Price Catalogue - Services'!G$44</f>
        <v>100 Mb/s bandwidth</v>
      </c>
      <c r="K282" s="17" t="str">
        <f>'Price Catalogue - Services'!H$44</f>
        <v>Monthly service fee</v>
      </c>
      <c r="L282" s="17" t="str">
        <f>'Price Catalogue - Services'!I$44</f>
        <v>24/7</v>
      </c>
      <c r="M282" s="17" t="str">
        <f>'Price Catalogue - Services'!J$44</f>
        <v>shared</v>
      </c>
      <c r="N282" s="17" t="str">
        <f>'Price Catalogue - Services'!K$44</f>
        <v>N/A</v>
      </c>
      <c r="O282" s="5">
        <f>'Price Catalogue - Services'!L$44</f>
        <v>0</v>
      </c>
      <c r="P282" s="5">
        <f>'Price Catalogue - Services'!M$44</f>
        <v>367.2</v>
      </c>
      <c r="Q282" s="5">
        <f>'Price Catalogue - Services'!N$44</f>
        <v>0</v>
      </c>
      <c r="R282" s="38">
        <f>'Price Catalogue - Services'!O$44</f>
        <v>0</v>
      </c>
      <c r="S282" s="17" t="str">
        <f>'Price Catalogue - Services'!P$44</f>
        <v>N/A</v>
      </c>
      <c r="T282" s="5" t="str">
        <f>'Price Catalogue - Services'!Q$44</f>
        <v>N/A</v>
      </c>
      <c r="U282" s="17" t="str">
        <f>'Price Catalogue - Services'!R$44</f>
        <v>Highly available Internet access for ECHA clients. No double charging if same as for Datacentre.</v>
      </c>
      <c r="V282" s="17">
        <f>'Price Catalogue - Services'!S$44</f>
        <v>1</v>
      </c>
      <c r="W28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2" s="21">
        <f>PriceModelTable[[#This Row],[Service Fees]]+PriceModelTable[[#This Row],[Effort Bands]]</f>
        <v>0</v>
      </c>
      <c r="Z282" s="2"/>
      <c r="AA282" s="20"/>
    </row>
    <row r="283" spans="1:27" ht="11.25" customHeight="1" x14ac:dyDescent="0.25">
      <c r="A283" s="51" t="str">
        <f>'Volume Driver - NO EDIT'!$O$1</f>
        <v>2023</v>
      </c>
      <c r="B283" s="51">
        <f>'Volume Driver - NO EDIT'!$O$63</f>
        <v>12</v>
      </c>
      <c r="C283" s="51">
        <f>'Volume Driver - NO EDIT'!O$38</f>
        <v>0</v>
      </c>
      <c r="D283" s="17" t="str">
        <f>'Price Catalogue - Services'!A$43</f>
        <v>wan-tc</v>
      </c>
      <c r="E283" s="17" t="str">
        <f>'Price Catalogue - Services'!B$43</f>
        <v>6.1.2.2</v>
      </c>
      <c r="F283" s="17">
        <f>'Price Catalogue - Services'!C$43</f>
        <v>1</v>
      </c>
      <c r="G283" s="17" t="str">
        <f>'Price Catalogue - Services'!D$43</f>
        <v>Managed ECHA LAN and WAN</v>
      </c>
      <c r="H283" s="17" t="str">
        <f>'Price Catalogue - Services'!E$43</f>
        <v>Managed ECHA WAN</v>
      </c>
      <c r="I283" s="17" t="str">
        <f>'Price Catalogue - Services'!F$43</f>
        <v>WAN connectivity</v>
      </c>
      <c r="J283" s="17" t="str">
        <f>'Price Catalogue - Services'!G$43</f>
        <v>Gb/s bandwidth</v>
      </c>
      <c r="K283" s="17" t="str">
        <f>'Price Catalogue - Services'!H$43</f>
        <v>Monthly service fee</v>
      </c>
      <c r="L283" s="17" t="str">
        <f>'Price Catalogue - Services'!I$43</f>
        <v>24/7</v>
      </c>
      <c r="M283" s="17" t="str">
        <f>'Price Catalogue - Services'!J$43</f>
        <v>shared</v>
      </c>
      <c r="N283" s="17" t="str">
        <f>'Price Catalogue - Services'!K$43</f>
        <v>N/A</v>
      </c>
      <c r="O283" s="5">
        <f>'Price Catalogue - Services'!L$43</f>
        <v>0</v>
      </c>
      <c r="P283" s="5">
        <f>'Price Catalogue - Services'!M$43</f>
        <v>1003.77</v>
      </c>
      <c r="Q283" s="5">
        <f>'Price Catalogue - Services'!N$43</f>
        <v>0</v>
      </c>
      <c r="R283" s="38">
        <f>'Price Catalogue - Services'!O$43</f>
        <v>0</v>
      </c>
      <c r="S283" s="17" t="str">
        <f>'Price Catalogue - Services'!P$43</f>
        <v>N/A</v>
      </c>
      <c r="T283" s="5" t="str">
        <f>'Price Catalogue - Services'!Q$43</f>
        <v>N/A</v>
      </c>
      <c r="U283" s="17" t="str">
        <f>'Price Catalogue - Services'!R$43</f>
        <v>Highly available WAN connections between ECHA and Contractor datacentres.</v>
      </c>
      <c r="V283" s="17">
        <f>'Price Catalogue - Services'!S$43</f>
        <v>1</v>
      </c>
      <c r="W28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3" s="21">
        <f>PriceModelTable[[#This Row],[Service Fees]]+PriceModelTable[[#This Row],[Effort Bands]]</f>
        <v>0</v>
      </c>
      <c r="Z283" s="2"/>
      <c r="AA283" s="20"/>
    </row>
    <row r="284" spans="1:27" ht="11.25" customHeight="1" x14ac:dyDescent="0.25">
      <c r="A284" s="51" t="str">
        <f>'Volume Driver - NO EDIT'!$O$1</f>
        <v>2023</v>
      </c>
      <c r="B284" s="51">
        <f>'Volume Driver - NO EDIT'!$O$63</f>
        <v>12</v>
      </c>
      <c r="C284" s="51">
        <f>'Volume Driver - NO EDIT'!O$40</f>
        <v>1</v>
      </c>
      <c r="D284" s="17" t="str">
        <f>'Price Catalogue - Services'!A$45</f>
        <v>email-p</v>
      </c>
      <c r="E284" s="17" t="str">
        <f>'Price Catalogue - Services'!B$45</f>
        <v>6.1.3.1</v>
      </c>
      <c r="F284" s="17">
        <f>'Price Catalogue - Services'!C$45</f>
        <v>0</v>
      </c>
      <c r="G284" s="17" t="str">
        <f>'Price Catalogue - Services'!D$45</f>
        <v>Office automation</v>
      </c>
      <c r="H284" s="17" t="str">
        <f>'Price Catalogue - Services'!E$45</f>
        <v>Email and calendaring service</v>
      </c>
      <c r="I284" s="17" t="str">
        <f>'Price Catalogue - Services'!F$45</f>
        <v>Managed service</v>
      </c>
      <c r="J284" s="17" t="str">
        <f>'Price Catalogue - Services'!G$45</f>
        <v>managed datacentre</v>
      </c>
      <c r="K284" s="17" t="str">
        <f>'Price Catalogue - Services'!H$45</f>
        <v>Monthly service fee</v>
      </c>
      <c r="L284" s="17" t="str">
        <f>'Price Catalogue - Services'!I$45</f>
        <v>24/7</v>
      </c>
      <c r="M284" s="17" t="str">
        <f>'Price Catalogue - Services'!J$45</f>
        <v>private</v>
      </c>
      <c r="N284" s="17" t="str">
        <f>'Price Catalogue - Services'!K$45</f>
        <v>N/A</v>
      </c>
      <c r="O284" s="5">
        <f>'Price Catalogue - Services'!L$45</f>
        <v>0</v>
      </c>
      <c r="P284" s="5">
        <f>'Price Catalogue - Services'!M$45</f>
        <v>3600</v>
      </c>
      <c r="Q284" s="5">
        <f>'Price Catalogue - Services'!N$45</f>
        <v>0</v>
      </c>
      <c r="R284" s="38">
        <f>'Price Catalogue - Services'!O$45</f>
        <v>0</v>
      </c>
      <c r="S284" s="17" t="str">
        <f>'Price Catalogue - Services'!P$45</f>
        <v>E3</v>
      </c>
      <c r="T284" s="5">
        <f>'Price Catalogue - Services'!Q$45</f>
        <v>0</v>
      </c>
      <c r="U284" s="17" t="str">
        <f>'Price Catalogue - Services'!R$45</f>
        <v>Management of ECHA email and calendaring environment. Changes charged separately via Effort Band.</v>
      </c>
      <c r="V284" s="17">
        <f>'Price Catalogue - Services'!S$45</f>
        <v>1</v>
      </c>
      <c r="W28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4" s="21">
        <f>PriceModelTable[[#This Row],[Service Fees]]+PriceModelTable[[#This Row],[Effort Bands]]</f>
        <v>0</v>
      </c>
      <c r="Z284" s="2"/>
      <c r="AA284" s="20"/>
    </row>
    <row r="285" spans="1:27" ht="11.25" customHeight="1" x14ac:dyDescent="0.25">
      <c r="A285" s="51" t="str">
        <f>'Volume Driver - NO EDIT'!$O$1</f>
        <v>2023</v>
      </c>
      <c r="B285" s="51">
        <f>'Volume Driver - NO EDIT'!$O$63</f>
        <v>12</v>
      </c>
      <c r="C285" s="51">
        <f>'Volume Driver - NO EDIT'!O$41</f>
        <v>0</v>
      </c>
      <c r="D285" s="17" t="str">
        <f>'Price Catalogue - Services'!A$46</f>
        <v>email-tc</v>
      </c>
      <c r="E285" s="17" t="str">
        <f>'Price Catalogue - Services'!B$46</f>
        <v>6.1.3.1</v>
      </c>
      <c r="F285" s="17">
        <f>'Price Catalogue - Services'!C$46</f>
        <v>0</v>
      </c>
      <c r="G285" s="17" t="str">
        <f>'Price Catalogue - Services'!D$46</f>
        <v>Office automation</v>
      </c>
      <c r="H285" s="17" t="str">
        <f>'Price Catalogue - Services'!E$46</f>
        <v>Email and calendaring service</v>
      </c>
      <c r="I285" s="17" t="str">
        <f>'Price Catalogue - Services'!F$46</f>
        <v>Managed service</v>
      </c>
      <c r="J285" s="17" t="str">
        <f>'Price Catalogue - Services'!G$46</f>
        <v>managed datacentre</v>
      </c>
      <c r="K285" s="17" t="str">
        <f>'Price Catalogue - Services'!H$46</f>
        <v>Monthly service fee</v>
      </c>
      <c r="L285" s="17" t="str">
        <f>'Price Catalogue - Services'!I$46</f>
        <v>24/7</v>
      </c>
      <c r="M285" s="17" t="str">
        <f>'Price Catalogue - Services'!J$46</f>
        <v>trusted community</v>
      </c>
      <c r="N285" s="17" t="str">
        <f>'Price Catalogue - Services'!K$46</f>
        <v>N/A</v>
      </c>
      <c r="O285" s="5">
        <f>'Price Catalogue - Services'!L$46</f>
        <v>0</v>
      </c>
      <c r="P285" s="5">
        <f>'Price Catalogue - Services'!M$46</f>
        <v>3600</v>
      </c>
      <c r="Q285" s="5">
        <f>'Price Catalogue - Services'!N$46</f>
        <v>0</v>
      </c>
      <c r="R285" s="38">
        <f>'Price Catalogue - Services'!O$46</f>
        <v>0</v>
      </c>
      <c r="S285" s="17" t="str">
        <f>'Price Catalogue - Services'!P$46</f>
        <v>E3</v>
      </c>
      <c r="T285" s="5">
        <f>'Price Catalogue - Services'!Q$46</f>
        <v>0</v>
      </c>
      <c r="U285" s="17" t="str">
        <f>'Price Catalogue - Services'!R$46</f>
        <v>Management of ECHA email and calendaring environment. Changes charged separately via Effort Band.</v>
      </c>
      <c r="V285" s="17">
        <f>'Price Catalogue - Services'!S$46</f>
        <v>1</v>
      </c>
      <c r="W28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5" s="21">
        <f>PriceModelTable[[#This Row],[Service Fees]]+PriceModelTable[[#This Row],[Effort Bands]]</f>
        <v>0</v>
      </c>
      <c r="Z285" s="2"/>
      <c r="AA285" s="20"/>
    </row>
    <row r="286" spans="1:27" ht="11.25" customHeight="1" x14ac:dyDescent="0.25">
      <c r="A286" s="51" t="str">
        <f>'Volume Driver - NO EDIT'!$O$1</f>
        <v>2023</v>
      </c>
      <c r="B286" s="51">
        <f>'Volume Driver - NO EDIT'!$O$63</f>
        <v>12</v>
      </c>
      <c r="C286" s="51">
        <f>'Volume Driver - NO EDIT'!O$42</f>
        <v>1</v>
      </c>
      <c r="D286" s="17" t="str">
        <f>'Price Catalogue - Services'!A$47</f>
        <v>windows-p</v>
      </c>
      <c r="E286" s="17" t="str">
        <f>'Price Catalogue - Services'!B$47</f>
        <v>6.1.3.2</v>
      </c>
      <c r="F286" s="17">
        <f>'Price Catalogue - Services'!C$47</f>
        <v>0</v>
      </c>
      <c r="G286" s="17" t="str">
        <f>'Price Catalogue - Services'!D$47</f>
        <v>Office automation</v>
      </c>
      <c r="H286" s="17" t="str">
        <f>'Price Catalogue - Services'!E$47</f>
        <v>Windows services</v>
      </c>
      <c r="I286" s="17" t="str">
        <f>'Price Catalogue - Services'!F$47</f>
        <v>Managed service</v>
      </c>
      <c r="J286" s="17" t="str">
        <f>'Price Catalogue - Services'!G$47</f>
        <v>managed datacentre</v>
      </c>
      <c r="K286" s="17" t="str">
        <f>'Price Catalogue - Services'!H$47</f>
        <v>Monthly service fee</v>
      </c>
      <c r="L286" s="17" t="str">
        <f>'Price Catalogue - Services'!I$47</f>
        <v>24/7</v>
      </c>
      <c r="M286" s="17" t="str">
        <f>'Price Catalogue - Services'!J$47</f>
        <v>private</v>
      </c>
      <c r="N286" s="17" t="str">
        <f>'Price Catalogue - Services'!K$47</f>
        <v>N/A</v>
      </c>
      <c r="O286" s="5">
        <f>'Price Catalogue - Services'!L$47</f>
        <v>0</v>
      </c>
      <c r="P286" s="5">
        <f>'Price Catalogue - Services'!M$47</f>
        <v>2880</v>
      </c>
      <c r="Q286" s="5">
        <f>'Price Catalogue - Services'!N$47</f>
        <v>0</v>
      </c>
      <c r="R286" s="38">
        <f>'Price Catalogue - Services'!O$47</f>
        <v>0</v>
      </c>
      <c r="S286" s="17" t="str">
        <f>'Price Catalogue - Services'!P$47</f>
        <v>E5</v>
      </c>
      <c r="T286" s="5">
        <f>'Price Catalogue - Services'!Q$47</f>
        <v>0</v>
      </c>
      <c r="U286" s="17" t="str">
        <f>'Price Catalogue - Services'!R$47</f>
        <v>Management of ECHA Windows services. Changes charged separately via Effort Band.</v>
      </c>
      <c r="V286" s="17">
        <f>'Price Catalogue - Services'!S$47</f>
        <v>1</v>
      </c>
      <c r="W28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6" s="21">
        <f>PriceModelTable[[#This Row],[Service Fees]]+PriceModelTable[[#This Row],[Effort Bands]]</f>
        <v>0</v>
      </c>
      <c r="Z286" s="2"/>
      <c r="AA286" s="20"/>
    </row>
    <row r="287" spans="1:27" ht="11.25" customHeight="1" x14ac:dyDescent="0.25">
      <c r="A287" s="51" t="str">
        <f>'Volume Driver - NO EDIT'!$O$1</f>
        <v>2023</v>
      </c>
      <c r="B287" s="51">
        <f>'Volume Driver - NO EDIT'!$O$63</f>
        <v>12</v>
      </c>
      <c r="C287" s="51">
        <f>'Volume Driver - NO EDIT'!O$43</f>
        <v>0</v>
      </c>
      <c r="D287" s="17" t="str">
        <f>'Price Catalogue - Services'!A$48</f>
        <v>windows-tc</v>
      </c>
      <c r="E287" s="17" t="str">
        <f>'Price Catalogue - Services'!B$48</f>
        <v>6.1.3.2</v>
      </c>
      <c r="F287" s="17">
        <f>'Price Catalogue - Services'!C$48</f>
        <v>0</v>
      </c>
      <c r="G287" s="17" t="str">
        <f>'Price Catalogue - Services'!D$48</f>
        <v>Office automation</v>
      </c>
      <c r="H287" s="17" t="str">
        <f>'Price Catalogue - Services'!E$48</f>
        <v>Windows services</v>
      </c>
      <c r="I287" s="17" t="str">
        <f>'Price Catalogue - Services'!F$48</f>
        <v>Managed service</v>
      </c>
      <c r="J287" s="17" t="str">
        <f>'Price Catalogue - Services'!G$48</f>
        <v>managed datacentre</v>
      </c>
      <c r="K287" s="17" t="str">
        <f>'Price Catalogue - Services'!H$48</f>
        <v>Monthly service fee</v>
      </c>
      <c r="L287" s="17" t="str">
        <f>'Price Catalogue - Services'!I$48</f>
        <v>24/7</v>
      </c>
      <c r="M287" s="17" t="str">
        <f>'Price Catalogue - Services'!J$48</f>
        <v>trusted community</v>
      </c>
      <c r="N287" s="17" t="str">
        <f>'Price Catalogue - Services'!K$48</f>
        <v>N/A</v>
      </c>
      <c r="O287" s="5">
        <f>'Price Catalogue - Services'!L$48</f>
        <v>0</v>
      </c>
      <c r="P287" s="5">
        <f>'Price Catalogue - Services'!M$48</f>
        <v>2880</v>
      </c>
      <c r="Q287" s="5">
        <f>'Price Catalogue - Services'!N$48</f>
        <v>0</v>
      </c>
      <c r="R287" s="38">
        <f>'Price Catalogue - Services'!O$48</f>
        <v>0</v>
      </c>
      <c r="S287" s="17" t="str">
        <f>'Price Catalogue - Services'!P$48</f>
        <v>E5</v>
      </c>
      <c r="T287" s="5">
        <f>'Price Catalogue - Services'!Q$48</f>
        <v>0</v>
      </c>
      <c r="U287" s="17" t="str">
        <f>'Price Catalogue - Services'!R$48</f>
        <v>Management of ECHA Windows services. Changes charged separately via Effort Band.</v>
      </c>
      <c r="V287" s="17">
        <f>'Price Catalogue - Services'!S$48</f>
        <v>1</v>
      </c>
      <c r="W28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7" s="21">
        <f>PriceModelTable[[#This Row],[Service Fees]]+PriceModelTable[[#This Row],[Effort Bands]]</f>
        <v>0</v>
      </c>
      <c r="Z287" s="2"/>
      <c r="AA287" s="20"/>
    </row>
    <row r="288" spans="1:27" ht="11.25" customHeight="1" x14ac:dyDescent="0.25">
      <c r="A288" s="51" t="str">
        <f>'Volume Driver - NO EDIT'!$O$1</f>
        <v>2023</v>
      </c>
      <c r="B288" s="51">
        <f>'Volume Driver - NO EDIT'!$O$63</f>
        <v>12</v>
      </c>
      <c r="C288" s="51">
        <f>'Volume Driver - NO EDIT'!O$44</f>
        <v>151000</v>
      </c>
      <c r="D288" s="17" t="str">
        <f>'Price Catalogue - Services'!A$49</f>
        <v>backup-p</v>
      </c>
      <c r="E288" s="17" t="str">
        <f>'Price Catalogue - Services'!B$49</f>
        <v>6.1.4</v>
      </c>
      <c r="F288" s="17">
        <f>'Price Catalogue - Services'!C$49</f>
        <v>0</v>
      </c>
      <c r="G288" s="17" t="str">
        <f>'Price Catalogue - Services'!D$49</f>
        <v>Backup and restore</v>
      </c>
      <c r="H288" s="17" t="str">
        <f>'Price Catalogue - Services'!E$49</f>
        <v>Backup and restore</v>
      </c>
      <c r="I288" s="17" t="str">
        <f>'Price Catalogue - Services'!F$49</f>
        <v>Retained backup</v>
      </c>
      <c r="J288" s="17" t="str">
        <f>'Price Catalogue - Services'!G$49</f>
        <v>GB</v>
      </c>
      <c r="K288" s="17" t="str">
        <f>'Price Catalogue - Services'!H$49</f>
        <v>Monthly service fee</v>
      </c>
      <c r="L288" s="17" t="str">
        <f>'Price Catalogue - Services'!I$49</f>
        <v>24/7</v>
      </c>
      <c r="M288" s="17" t="str">
        <f>'Price Catalogue - Services'!J$49</f>
        <v>private</v>
      </c>
      <c r="N288" s="17">
        <f>'Price Catalogue - Services'!K$49</f>
        <v>0</v>
      </c>
      <c r="O288" s="5">
        <f>'Price Catalogue - Services'!L$49</f>
        <v>0</v>
      </c>
      <c r="P288" s="5">
        <f>'Price Catalogue - Services'!M$49</f>
        <v>0.12</v>
      </c>
      <c r="Q288" s="5">
        <f>'Price Catalogue - Services'!N$49</f>
        <v>0</v>
      </c>
      <c r="R288" s="38">
        <f>'Price Catalogue - Services'!O$49</f>
        <v>0</v>
      </c>
      <c r="S288" s="17" t="str">
        <f>'Price Catalogue - Services'!P$49</f>
        <v>E1</v>
      </c>
      <c r="T288" s="5">
        <f>'Price Catalogue - Services'!Q$49</f>
        <v>0</v>
      </c>
      <c r="U288" s="17" t="str">
        <f>'Price Catalogue - Services'!R$49</f>
        <v>Backup and restore services for all ECHA IT services, per retained GB. Restore according to Effort Band.</v>
      </c>
      <c r="V288" s="17">
        <f>'Price Catalogue - Services'!S$49</f>
        <v>1</v>
      </c>
      <c r="W28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8" s="21">
        <f>PriceModelTable[[#This Row],[Service Fees]]+PriceModelTable[[#This Row],[Effort Bands]]</f>
        <v>0</v>
      </c>
      <c r="Z288" s="2"/>
      <c r="AA288" s="20"/>
    </row>
    <row r="289" spans="1:27" ht="11.25" customHeight="1" x14ac:dyDescent="0.25">
      <c r="A289" s="51" t="str">
        <f>'Volume Driver - NO EDIT'!$O$1</f>
        <v>2023</v>
      </c>
      <c r="B289" s="51">
        <f>'Volume Driver - NO EDIT'!$O$63</f>
        <v>12</v>
      </c>
      <c r="C289" s="51">
        <f>'Volume Driver - NO EDIT'!O$45</f>
        <v>0</v>
      </c>
      <c r="D289" s="17" t="str">
        <f>'Price Catalogue - Services'!A$50</f>
        <v>backup-tc</v>
      </c>
      <c r="E289" s="17" t="str">
        <f>'Price Catalogue - Services'!B$50</f>
        <v>6.1.4</v>
      </c>
      <c r="F289" s="17">
        <f>'Price Catalogue - Services'!C$50</f>
        <v>0</v>
      </c>
      <c r="G289" s="17" t="str">
        <f>'Price Catalogue - Services'!D$50</f>
        <v>Backup and restore</v>
      </c>
      <c r="H289" s="17" t="str">
        <f>'Price Catalogue - Services'!E$50</f>
        <v>Backup and restore</v>
      </c>
      <c r="I289" s="17" t="str">
        <f>'Price Catalogue - Services'!F$50</f>
        <v>Retained backup</v>
      </c>
      <c r="J289" s="17" t="str">
        <f>'Price Catalogue - Services'!G$50</f>
        <v>GB</v>
      </c>
      <c r="K289" s="17" t="str">
        <f>'Price Catalogue - Services'!H$50</f>
        <v>Monthly service fee</v>
      </c>
      <c r="L289" s="17" t="str">
        <f>'Price Catalogue - Services'!I$50</f>
        <v>24/7</v>
      </c>
      <c r="M289" s="17" t="str">
        <f>'Price Catalogue - Services'!J$50</f>
        <v>trusted community</v>
      </c>
      <c r="N289" s="17" t="str">
        <f>'Price Catalogue - Services'!K$50</f>
        <v>N/A</v>
      </c>
      <c r="O289" s="5">
        <f>'Price Catalogue - Services'!L$50</f>
        <v>0</v>
      </c>
      <c r="P289" s="5">
        <f>'Price Catalogue - Services'!M$50</f>
        <v>0.06</v>
      </c>
      <c r="Q289" s="5">
        <f>'Price Catalogue - Services'!N$50</f>
        <v>0</v>
      </c>
      <c r="R289" s="38">
        <f>'Price Catalogue - Services'!O$50</f>
        <v>0</v>
      </c>
      <c r="S289" s="17" t="str">
        <f>'Price Catalogue - Services'!P$50</f>
        <v>E1</v>
      </c>
      <c r="T289" s="5">
        <f>'Price Catalogue - Services'!Q$50</f>
        <v>0</v>
      </c>
      <c r="U289" s="17" t="str">
        <f>'Price Catalogue - Services'!R$50</f>
        <v>Backup and restore services for all ECHA IT services, per retained GB. Restore according to Effort Band.</v>
      </c>
      <c r="V289" s="17">
        <f>'Price Catalogue - Services'!S$50</f>
        <v>1</v>
      </c>
      <c r="W28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8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89" s="21">
        <f>PriceModelTable[[#This Row],[Service Fees]]+PriceModelTable[[#This Row],[Effort Bands]]</f>
        <v>0</v>
      </c>
      <c r="Z289" s="2"/>
      <c r="AA289" s="20"/>
    </row>
    <row r="290" spans="1:27" ht="11.25" customHeight="1" x14ac:dyDescent="0.25">
      <c r="A290" s="51" t="str">
        <f>'Volume Driver - NO EDIT'!$O$1</f>
        <v>2023</v>
      </c>
      <c r="B290" s="51">
        <f>'Volume Driver - NO EDIT'!$O$63</f>
        <v>12</v>
      </c>
      <c r="C290" s="51">
        <f>'Volume Driver - NO EDIT'!O$46</f>
        <v>1</v>
      </c>
      <c r="D290" s="17" t="str">
        <f>'Price Catalogue - Services'!A$51</f>
        <v>off-backup</v>
      </c>
      <c r="E290" s="17" t="str">
        <f>'Price Catalogue - Services'!B$51</f>
        <v>6.1.4.2</v>
      </c>
      <c r="F290" s="17">
        <f>'Price Catalogue - Services'!C$51</f>
        <v>0</v>
      </c>
      <c r="G290" s="17" t="str">
        <f>'Price Catalogue - Services'!D$51</f>
        <v>Backup and restore</v>
      </c>
      <c r="H290" s="17" t="str">
        <f>'Price Catalogue - Services'!E$51</f>
        <v>Offline backups</v>
      </c>
      <c r="I290" s="17" t="str">
        <f>'Price Catalogue - Services'!F$51</f>
        <v>Retained backup</v>
      </c>
      <c r="J290" s="17" t="str">
        <f>'Price Catalogue - Services'!G$51</f>
        <v>GB</v>
      </c>
      <c r="K290" s="17" t="str">
        <f>'Price Catalogue - Services'!H$51</f>
        <v>Monthly service fee</v>
      </c>
      <c r="L290" s="17" t="str">
        <f>'Price Catalogue - Services'!I$51</f>
        <v>9/5</v>
      </c>
      <c r="M290" s="17" t="str">
        <f>'Price Catalogue - Services'!J$51</f>
        <v>any</v>
      </c>
      <c r="N290" s="17">
        <f>'Price Catalogue - Services'!K$51</f>
        <v>0</v>
      </c>
      <c r="O290" s="5">
        <f>'Price Catalogue - Services'!L$51</f>
        <v>0</v>
      </c>
      <c r="P290" s="5">
        <f>'Price Catalogue - Services'!M$51</f>
        <v>1863</v>
      </c>
      <c r="Q290" s="5">
        <f>'Price Catalogue - Services'!N$51</f>
        <v>0</v>
      </c>
      <c r="R290" s="38">
        <f>'Price Catalogue - Services'!O$51</f>
        <v>0</v>
      </c>
      <c r="S290" s="17" t="str">
        <f>'Price Catalogue - Services'!P$51</f>
        <v>N/A</v>
      </c>
      <c r="T290" s="5" t="str">
        <f>'Price Catalogue - Services'!Q$51</f>
        <v>N/A</v>
      </c>
      <c r="U290" s="17" t="str">
        <f>'Price Catalogue - Services'!R$51</f>
        <v>Offline backups for selected backups, per retained GB.</v>
      </c>
      <c r="V290" s="17">
        <f>'Price Catalogue - Services'!S$51</f>
        <v>1</v>
      </c>
      <c r="W29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0" s="21">
        <f>PriceModelTable[[#This Row],[Service Fees]]+PriceModelTable[[#This Row],[Effort Bands]]</f>
        <v>0</v>
      </c>
      <c r="Z290" s="2"/>
      <c r="AA290" s="20"/>
    </row>
    <row r="291" spans="1:27" ht="11.25" customHeight="1" x14ac:dyDescent="0.25">
      <c r="A291" s="51" t="str">
        <f>'Volume Driver - NO EDIT'!$O$1</f>
        <v>2023</v>
      </c>
      <c r="B291" s="51">
        <f>'Volume Driver - NO EDIT'!$O$63</f>
        <v>12</v>
      </c>
      <c r="C291" s="51">
        <f>'Volume Driver - NO EDIT'!O$48</f>
        <v>2</v>
      </c>
      <c r="D291" s="17" t="str">
        <f>'Price Catalogue - Services'!A$53</f>
        <v>pm-off</v>
      </c>
      <c r="E291" s="17" t="str">
        <f>'Price Catalogue - Services'!B$53</f>
        <v>6.4.1</v>
      </c>
      <c r="F291" s="17">
        <f>'Price Catalogue - Services'!C$53</f>
        <v>0</v>
      </c>
      <c r="G291" s="17" t="str">
        <f>'Price Catalogue - Services'!D$53</f>
        <v>Consultancy</v>
      </c>
      <c r="H291" s="17" t="str">
        <f>'Price Catalogue - Services'!E$53</f>
        <v>Project Manager</v>
      </c>
      <c r="I291" s="17" t="str">
        <f>'Price Catalogue - Services'!F$53</f>
        <v>Offsite according to FWC discount.</v>
      </c>
      <c r="J291" s="17" t="str">
        <f>'Price Catalogue - Services'!G$53</f>
        <v>days</v>
      </c>
      <c r="K291" s="17" t="str">
        <f>'Price Catalogue - Services'!H$53</f>
        <v>T&amp;M</v>
      </c>
      <c r="L291" s="17" t="str">
        <f>'Price Catalogue - Services'!I$53</f>
        <v>N/A</v>
      </c>
      <c r="M291" s="17" t="str">
        <f>'Price Catalogue - Services'!J$53</f>
        <v>N/A</v>
      </c>
      <c r="N291" s="17" t="str">
        <f>'Price Catalogue - Services'!K$53</f>
        <v>N/A</v>
      </c>
      <c r="O291" s="5">
        <f>'Price Catalogue - Services'!L$53</f>
        <v>0</v>
      </c>
      <c r="P291" s="5" t="str">
        <f>'Price Catalogue - Services'!M$53</f>
        <v>N/A</v>
      </c>
      <c r="Q291" s="5">
        <f>'Price Catalogue - Services'!N$53</f>
        <v>0</v>
      </c>
      <c r="R291" s="38">
        <f>'Price Catalogue - Services'!O$53</f>
        <v>0</v>
      </c>
      <c r="S291" s="17" t="str">
        <f>'Price Catalogue - Services'!P$53</f>
        <v>N/A</v>
      </c>
      <c r="T291" s="5" t="str">
        <f>'Price Catalogue - Services'!Q$53</f>
        <v>N/A</v>
      </c>
      <c r="U291" s="17" t="str">
        <f>'Price Catalogue - Services'!R$53</f>
        <v>Offsite Project Manager.</v>
      </c>
      <c r="V291" s="17">
        <f>'Price Catalogue - Services'!S$53</f>
        <v>1</v>
      </c>
      <c r="W29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1" s="21">
        <f>PriceModelTable[[#This Row],[Service Fees]]+PriceModelTable[[#This Row],[Effort Bands]]</f>
        <v>0</v>
      </c>
      <c r="Z291" s="2"/>
      <c r="AA291" s="20"/>
    </row>
    <row r="292" spans="1:27" ht="11.25" customHeight="1" x14ac:dyDescent="0.25">
      <c r="A292" s="51" t="str">
        <f>'Volume Driver - NO EDIT'!$O$1</f>
        <v>2023</v>
      </c>
      <c r="B292" s="51">
        <f>'Volume Driver - NO EDIT'!$O$63</f>
        <v>12</v>
      </c>
      <c r="C292" s="51">
        <f>'Volume Driver - NO EDIT'!O$47</f>
        <v>1</v>
      </c>
      <c r="D292" s="17" t="str">
        <f>'Price Catalogue - Services'!A$52</f>
        <v>pm-on</v>
      </c>
      <c r="E292" s="17" t="str">
        <f>'Price Catalogue - Services'!B$52</f>
        <v>6.4.1</v>
      </c>
      <c r="F292" s="17">
        <f>'Price Catalogue - Services'!C$52</f>
        <v>0</v>
      </c>
      <c r="G292" s="17" t="str">
        <f>'Price Catalogue - Services'!D$52</f>
        <v>Consultancy</v>
      </c>
      <c r="H292" s="17" t="str">
        <f>'Price Catalogue - Services'!E$52</f>
        <v>Project Manager</v>
      </c>
      <c r="I292" s="17" t="str">
        <f>'Price Catalogue - Services'!F$52</f>
        <v>Onsite according to FWC discount.</v>
      </c>
      <c r="J292" s="17" t="str">
        <f>'Price Catalogue - Services'!G$52</f>
        <v>days</v>
      </c>
      <c r="K292" s="17" t="str">
        <f>'Price Catalogue - Services'!H$52</f>
        <v>T&amp;M</v>
      </c>
      <c r="L292" s="17" t="str">
        <f>'Price Catalogue - Services'!I$52</f>
        <v>N/A</v>
      </c>
      <c r="M292" s="17" t="str">
        <f>'Price Catalogue - Services'!J$52</f>
        <v>N/A</v>
      </c>
      <c r="N292" s="17" t="str">
        <f>'Price Catalogue - Services'!K$52</f>
        <v>N/A</v>
      </c>
      <c r="O292" s="5">
        <f>'Price Catalogue - Services'!L$52</f>
        <v>0</v>
      </c>
      <c r="P292" s="5" t="str">
        <f>'Price Catalogue - Services'!M$52</f>
        <v>N/A</v>
      </c>
      <c r="Q292" s="5">
        <f>'Price Catalogue - Services'!N$52</f>
        <v>0</v>
      </c>
      <c r="R292" s="38">
        <f>'Price Catalogue - Services'!O$52</f>
        <v>0</v>
      </c>
      <c r="S292" s="17" t="str">
        <f>'Price Catalogue - Services'!P$52</f>
        <v>N/A</v>
      </c>
      <c r="T292" s="5" t="str">
        <f>'Price Catalogue - Services'!Q$52</f>
        <v>N/A</v>
      </c>
      <c r="U292" s="17" t="str">
        <f>'Price Catalogue - Services'!R$52</f>
        <v>Onsite Project Manager.</v>
      </c>
      <c r="V292" s="17">
        <f>'Price Catalogue - Services'!S$52</f>
        <v>1</v>
      </c>
      <c r="W29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2" s="21">
        <f>PriceModelTable[[#This Row],[Service Fees]]+PriceModelTable[[#This Row],[Effort Bands]]</f>
        <v>0</v>
      </c>
      <c r="Z292" s="2"/>
      <c r="AA292" s="20"/>
    </row>
    <row r="293" spans="1:27" ht="11.25" customHeight="1" x14ac:dyDescent="0.25">
      <c r="A293" s="51" t="str">
        <f>'Volume Driver - NO EDIT'!$O$1</f>
        <v>2023</v>
      </c>
      <c r="B293" s="51">
        <f>'Volume Driver - NO EDIT'!$O$63</f>
        <v>12</v>
      </c>
      <c r="C293" s="51">
        <f>'Volume Driver - NO EDIT'!O$50</f>
        <v>2</v>
      </c>
      <c r="D293" s="17" t="str">
        <f>'Price Catalogue - Services'!A$55</f>
        <v>consultant-off</v>
      </c>
      <c r="E293" s="17" t="str">
        <f>'Price Catalogue - Services'!B$55</f>
        <v>6.4.2</v>
      </c>
      <c r="F293" s="17">
        <f>'Price Catalogue - Services'!C$55</f>
        <v>0</v>
      </c>
      <c r="G293" s="17" t="str">
        <f>'Price Catalogue - Services'!D$55</f>
        <v>Consultancy</v>
      </c>
      <c r="H293" s="17" t="str">
        <f>'Price Catalogue - Services'!E$55</f>
        <v>Consultant/Senior Consultant</v>
      </c>
      <c r="I293" s="17" t="str">
        <f>'Price Catalogue - Services'!F$55</f>
        <v>Offsite according to FWC discount.</v>
      </c>
      <c r="J293" s="17" t="str">
        <f>'Price Catalogue - Services'!G$55</f>
        <v>days</v>
      </c>
      <c r="K293" s="17" t="str">
        <f>'Price Catalogue - Services'!H$55</f>
        <v>T&amp;M</v>
      </c>
      <c r="L293" s="17" t="str">
        <f>'Price Catalogue - Services'!I$55</f>
        <v>N/A</v>
      </c>
      <c r="M293" s="17" t="str">
        <f>'Price Catalogue - Services'!J$55</f>
        <v>N/A</v>
      </c>
      <c r="N293" s="17" t="str">
        <f>'Price Catalogue - Services'!K$55</f>
        <v>N/A</v>
      </c>
      <c r="O293" s="5">
        <f>'Price Catalogue - Services'!L$55</f>
        <v>0</v>
      </c>
      <c r="P293" s="5" t="str">
        <f>'Price Catalogue - Services'!M$55</f>
        <v>N/A</v>
      </c>
      <c r="Q293" s="5">
        <f>'Price Catalogue - Services'!N$55</f>
        <v>0</v>
      </c>
      <c r="R293" s="38">
        <f>'Price Catalogue - Services'!O$55</f>
        <v>0</v>
      </c>
      <c r="S293" s="17" t="str">
        <f>'Price Catalogue - Services'!P$55</f>
        <v>N/A</v>
      </c>
      <c r="T293" s="5" t="str">
        <f>'Price Catalogue - Services'!Q$55</f>
        <v>N/A</v>
      </c>
      <c r="U293" s="17" t="str">
        <f>'Price Catalogue - Services'!R$55</f>
        <v>Offsite Consultant/Senior Consultant.</v>
      </c>
      <c r="V293" s="17">
        <f>'Price Catalogue - Services'!S$55</f>
        <v>1</v>
      </c>
      <c r="W29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3" s="21">
        <f>PriceModelTable[[#This Row],[Service Fees]]+PriceModelTable[[#This Row],[Effort Bands]]</f>
        <v>0</v>
      </c>
      <c r="Z293" s="2"/>
      <c r="AA293" s="20"/>
    </row>
    <row r="294" spans="1:27" ht="11.25" customHeight="1" x14ac:dyDescent="0.25">
      <c r="A294" s="51" t="str">
        <f>'Volume Driver - NO EDIT'!$O$1</f>
        <v>2023</v>
      </c>
      <c r="B294" s="51">
        <f>'Volume Driver - NO EDIT'!$O$63</f>
        <v>12</v>
      </c>
      <c r="C294" s="51">
        <f>'Volume Driver - NO EDIT'!O$49</f>
        <v>1</v>
      </c>
      <c r="D294" s="17" t="str">
        <f>'Price Catalogue - Services'!A$54</f>
        <v>consultant-on</v>
      </c>
      <c r="E294" s="17" t="str">
        <f>'Price Catalogue - Services'!B$54</f>
        <v>6.4.2</v>
      </c>
      <c r="F294" s="17">
        <f>'Price Catalogue - Services'!C$54</f>
        <v>0</v>
      </c>
      <c r="G294" s="17" t="str">
        <f>'Price Catalogue - Services'!D$54</f>
        <v>Consultancy</v>
      </c>
      <c r="H294" s="17" t="str">
        <f>'Price Catalogue - Services'!E$54</f>
        <v>Consultant/Senior Consultant</v>
      </c>
      <c r="I294" s="17" t="str">
        <f>'Price Catalogue - Services'!F$54</f>
        <v>Onsite according to FWC discount.</v>
      </c>
      <c r="J294" s="17" t="str">
        <f>'Price Catalogue - Services'!G$54</f>
        <v>days</v>
      </c>
      <c r="K294" s="17" t="str">
        <f>'Price Catalogue - Services'!H$54</f>
        <v>T&amp;M</v>
      </c>
      <c r="L294" s="17" t="str">
        <f>'Price Catalogue - Services'!I$54</f>
        <v>N/A</v>
      </c>
      <c r="M294" s="17" t="str">
        <f>'Price Catalogue - Services'!J$54</f>
        <v>N/A</v>
      </c>
      <c r="N294" s="17" t="str">
        <f>'Price Catalogue - Services'!K$54</f>
        <v>N/A</v>
      </c>
      <c r="O294" s="5">
        <f>'Price Catalogue - Services'!L$54</f>
        <v>0</v>
      </c>
      <c r="P294" s="5" t="str">
        <f>'Price Catalogue - Services'!M$54</f>
        <v>N/A</v>
      </c>
      <c r="Q294" s="5">
        <f>'Price Catalogue - Services'!N$54</f>
        <v>0</v>
      </c>
      <c r="R294" s="38">
        <f>'Price Catalogue - Services'!O$54</f>
        <v>0</v>
      </c>
      <c r="S294" s="17" t="str">
        <f>'Price Catalogue - Services'!P$54</f>
        <v>N/A</v>
      </c>
      <c r="T294" s="5" t="str">
        <f>'Price Catalogue - Services'!Q$54</f>
        <v>N/A</v>
      </c>
      <c r="U294" s="17" t="str">
        <f>'Price Catalogue - Services'!R$54</f>
        <v>Onsite Consultant/Senior Consultant.</v>
      </c>
      <c r="V294" s="17">
        <f>'Price Catalogue - Services'!S$54</f>
        <v>1</v>
      </c>
      <c r="W29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4" s="21">
        <f>PriceModelTable[[#This Row],[Service Fees]]+PriceModelTable[[#This Row],[Effort Bands]]</f>
        <v>0</v>
      </c>
      <c r="Z294" s="2"/>
      <c r="AA294" s="20"/>
    </row>
    <row r="295" spans="1:27" ht="11.25" customHeight="1" x14ac:dyDescent="0.25">
      <c r="A295" s="51" t="str">
        <f>'Volume Driver - NO EDIT'!$O$1</f>
        <v>2023</v>
      </c>
      <c r="B295" s="51">
        <f>'Volume Driver - NO EDIT'!$O$63</f>
        <v>12</v>
      </c>
      <c r="C295" s="51">
        <f>'Volume Driver - NO EDIT'!O$52</f>
        <v>4</v>
      </c>
      <c r="D295" s="17" t="str">
        <f>'Price Catalogue - Services'!A$57</f>
        <v>consultant-jr-off</v>
      </c>
      <c r="E295" s="17" t="str">
        <f>'Price Catalogue - Services'!B$57</f>
        <v>6.4.3</v>
      </c>
      <c r="F295" s="17">
        <f>'Price Catalogue - Services'!C$57</f>
        <v>0</v>
      </c>
      <c r="G295" s="17" t="str">
        <f>'Price Catalogue - Services'!D$57</f>
        <v>Consultancy</v>
      </c>
      <c r="H295" s="17" t="str">
        <f>'Price Catalogue - Services'!E$57</f>
        <v>Junior Consultant</v>
      </c>
      <c r="I295" s="17" t="str">
        <f>'Price Catalogue - Services'!F$57</f>
        <v>Offsite according to FWC discount.</v>
      </c>
      <c r="J295" s="17" t="str">
        <f>'Price Catalogue - Services'!G$57</f>
        <v>days</v>
      </c>
      <c r="K295" s="17" t="str">
        <f>'Price Catalogue - Services'!H$57</f>
        <v>T&amp;M</v>
      </c>
      <c r="L295" s="17" t="str">
        <f>'Price Catalogue - Services'!I$57</f>
        <v>N/A</v>
      </c>
      <c r="M295" s="17" t="str">
        <f>'Price Catalogue - Services'!J$57</f>
        <v>N/A</v>
      </c>
      <c r="N295" s="17" t="str">
        <f>'Price Catalogue - Services'!K$57</f>
        <v>N/A</v>
      </c>
      <c r="O295" s="5">
        <f>'Price Catalogue - Services'!L$57</f>
        <v>0</v>
      </c>
      <c r="P295" s="5" t="str">
        <f>'Price Catalogue - Services'!M$57</f>
        <v>N/A</v>
      </c>
      <c r="Q295" s="5">
        <f>'Price Catalogue - Services'!N$57</f>
        <v>0</v>
      </c>
      <c r="R295" s="38">
        <f>'Price Catalogue - Services'!O$57</f>
        <v>0</v>
      </c>
      <c r="S295" s="17" t="str">
        <f>'Price Catalogue - Services'!P$57</f>
        <v>N/A</v>
      </c>
      <c r="T295" s="5" t="str">
        <f>'Price Catalogue - Services'!Q$57</f>
        <v>N/A</v>
      </c>
      <c r="U295" s="17" t="str">
        <f>'Price Catalogue - Services'!R$57</f>
        <v>Offsite Junior Consultant.</v>
      </c>
      <c r="V295" s="17">
        <f>'Price Catalogue - Services'!S$57</f>
        <v>1</v>
      </c>
      <c r="W29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5" s="21">
        <f>PriceModelTable[[#This Row],[Service Fees]]+PriceModelTable[[#This Row],[Effort Bands]]</f>
        <v>0</v>
      </c>
      <c r="Z295" s="2"/>
      <c r="AA295" s="20"/>
    </row>
    <row r="296" spans="1:27" ht="11.25" customHeight="1" x14ac:dyDescent="0.25">
      <c r="A296" s="51" t="str">
        <f>'Volume Driver - NO EDIT'!$O$1</f>
        <v>2023</v>
      </c>
      <c r="B296" s="51">
        <f>'Volume Driver - NO EDIT'!$O$63</f>
        <v>12</v>
      </c>
      <c r="C296" s="51">
        <f>'Volume Driver - NO EDIT'!O$51</f>
        <v>2</v>
      </c>
      <c r="D296" s="17" t="str">
        <f>'Price Catalogue - Services'!A$56</f>
        <v>consultant-jr-on</v>
      </c>
      <c r="E296" s="17" t="str">
        <f>'Price Catalogue - Services'!B$56</f>
        <v>6.4.3</v>
      </c>
      <c r="F296" s="17">
        <f>'Price Catalogue - Services'!C$56</f>
        <v>0</v>
      </c>
      <c r="G296" s="17" t="str">
        <f>'Price Catalogue - Services'!D$56</f>
        <v>Consultancy</v>
      </c>
      <c r="H296" s="17" t="str">
        <f>'Price Catalogue - Services'!E$56</f>
        <v>Junior Consultant</v>
      </c>
      <c r="I296" s="17" t="str">
        <f>'Price Catalogue - Services'!F$56</f>
        <v>Onsite according to FWC discount.</v>
      </c>
      <c r="J296" s="17" t="str">
        <f>'Price Catalogue - Services'!G$56</f>
        <v>days</v>
      </c>
      <c r="K296" s="17" t="str">
        <f>'Price Catalogue - Services'!H$56</f>
        <v>T&amp;M</v>
      </c>
      <c r="L296" s="17" t="str">
        <f>'Price Catalogue - Services'!I$56</f>
        <v>N/A</v>
      </c>
      <c r="M296" s="17" t="str">
        <f>'Price Catalogue - Services'!J$56</f>
        <v>N/A</v>
      </c>
      <c r="N296" s="17" t="str">
        <f>'Price Catalogue - Services'!K$56</f>
        <v>N/A</v>
      </c>
      <c r="O296" s="5">
        <f>'Price Catalogue - Services'!L$56</f>
        <v>0</v>
      </c>
      <c r="P296" s="5" t="str">
        <f>'Price Catalogue - Services'!M$56</f>
        <v>N/A</v>
      </c>
      <c r="Q296" s="5">
        <f>'Price Catalogue - Services'!N$56</f>
        <v>0</v>
      </c>
      <c r="R296" s="38">
        <f>'Price Catalogue - Services'!O$56</f>
        <v>0</v>
      </c>
      <c r="S296" s="17" t="str">
        <f>'Price Catalogue - Services'!P$56</f>
        <v>N/A</v>
      </c>
      <c r="T296" s="5" t="str">
        <f>'Price Catalogue - Services'!Q$56</f>
        <v>N/A</v>
      </c>
      <c r="U296" s="17" t="str">
        <f>'Price Catalogue - Services'!R$56</f>
        <v>Onsite Junior Consultant.</v>
      </c>
      <c r="V296" s="17">
        <f>'Price Catalogue - Services'!S$56</f>
        <v>1</v>
      </c>
      <c r="W29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6" s="21">
        <f>PriceModelTable[[#This Row],[Service Fees]]+PriceModelTable[[#This Row],[Effort Bands]]</f>
        <v>0</v>
      </c>
      <c r="Z296" s="2"/>
      <c r="AA296" s="20"/>
    </row>
    <row r="297" spans="1:27" ht="11.25" customHeight="1" x14ac:dyDescent="0.25">
      <c r="A297" s="51" t="str">
        <f>'Volume Driver - NO EDIT'!$O$1</f>
        <v>2023</v>
      </c>
      <c r="B297" s="51">
        <f>'Volume Driver - NO EDIT'!$O$63</f>
        <v>12</v>
      </c>
      <c r="C297" s="51">
        <f>'Volume Driver - NO EDIT'!O$54</f>
        <v>4</v>
      </c>
      <c r="D297" s="17" t="str">
        <f>'Price Catalogue - Services'!A$59</f>
        <v>engineer-off</v>
      </c>
      <c r="E297" s="17" t="str">
        <f>'Price Catalogue - Services'!B$59</f>
        <v>6.4.4</v>
      </c>
      <c r="F297" s="17">
        <f>'Price Catalogue - Services'!C$59</f>
        <v>0</v>
      </c>
      <c r="G297" s="17" t="str">
        <f>'Price Catalogue - Services'!D$59</f>
        <v>Consultancy</v>
      </c>
      <c r="H297" s="17" t="str">
        <f>'Price Catalogue - Services'!E$59</f>
        <v>Senior Engineer/Architect</v>
      </c>
      <c r="I297" s="17" t="str">
        <f>'Price Catalogue - Services'!F$59</f>
        <v>Offsite according to FWC discount.</v>
      </c>
      <c r="J297" s="17" t="str">
        <f>'Price Catalogue - Services'!G$59</f>
        <v>days</v>
      </c>
      <c r="K297" s="17" t="str">
        <f>'Price Catalogue - Services'!H$59</f>
        <v>T&amp;M</v>
      </c>
      <c r="L297" s="17" t="str">
        <f>'Price Catalogue - Services'!I$59</f>
        <v>N/A</v>
      </c>
      <c r="M297" s="17" t="str">
        <f>'Price Catalogue - Services'!J$59</f>
        <v>N/A</v>
      </c>
      <c r="N297" s="17" t="str">
        <f>'Price Catalogue - Services'!K$59</f>
        <v>N/A</v>
      </c>
      <c r="O297" s="5">
        <f>'Price Catalogue - Services'!L$59</f>
        <v>0</v>
      </c>
      <c r="P297" s="5" t="str">
        <f>'Price Catalogue - Services'!M$59</f>
        <v>N/A</v>
      </c>
      <c r="Q297" s="5">
        <f>'Price Catalogue - Services'!N$59</f>
        <v>0</v>
      </c>
      <c r="R297" s="38">
        <f>'Price Catalogue - Services'!O$59</f>
        <v>0</v>
      </c>
      <c r="S297" s="17" t="str">
        <f>'Price Catalogue - Services'!P$59</f>
        <v>N/A</v>
      </c>
      <c r="T297" s="5" t="str">
        <f>'Price Catalogue - Services'!Q$59</f>
        <v>N/A</v>
      </c>
      <c r="U297" s="17" t="str">
        <f>'Price Catalogue - Services'!R$59</f>
        <v>Offsite Senior Engineer/Architect.</v>
      </c>
      <c r="V297" s="17">
        <f>'Price Catalogue - Services'!S$59</f>
        <v>1</v>
      </c>
      <c r="W29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7" s="21">
        <f>PriceModelTable[[#This Row],[Service Fees]]+PriceModelTable[[#This Row],[Effort Bands]]</f>
        <v>0</v>
      </c>
      <c r="Z297" s="2"/>
      <c r="AA297" s="20"/>
    </row>
    <row r="298" spans="1:27" ht="11.25" customHeight="1" x14ac:dyDescent="0.25">
      <c r="A298" s="51" t="str">
        <f>'Volume Driver - NO EDIT'!$O$1</f>
        <v>2023</v>
      </c>
      <c r="B298" s="51">
        <f>'Volume Driver - NO EDIT'!$O$63</f>
        <v>12</v>
      </c>
      <c r="C298" s="51">
        <f>'Volume Driver - NO EDIT'!O$53</f>
        <v>2</v>
      </c>
      <c r="D298" s="17" t="str">
        <f>'Price Catalogue - Services'!A$58</f>
        <v>engineer-on</v>
      </c>
      <c r="E298" s="17" t="str">
        <f>'Price Catalogue - Services'!B$58</f>
        <v>6.4.4</v>
      </c>
      <c r="F298" s="17">
        <f>'Price Catalogue - Services'!C$58</f>
        <v>0</v>
      </c>
      <c r="G298" s="17" t="str">
        <f>'Price Catalogue - Services'!D$58</f>
        <v>Consultancy</v>
      </c>
      <c r="H298" s="17" t="str">
        <f>'Price Catalogue - Services'!E$58</f>
        <v>Senior Engineer/Architect</v>
      </c>
      <c r="I298" s="17" t="str">
        <f>'Price Catalogue - Services'!F$58</f>
        <v>Onsite according to FWC discount.</v>
      </c>
      <c r="J298" s="17" t="str">
        <f>'Price Catalogue - Services'!G$58</f>
        <v>days</v>
      </c>
      <c r="K298" s="17" t="str">
        <f>'Price Catalogue - Services'!H$58</f>
        <v>T&amp;M</v>
      </c>
      <c r="L298" s="17" t="str">
        <f>'Price Catalogue - Services'!I$58</f>
        <v>N/A</v>
      </c>
      <c r="M298" s="17" t="str">
        <f>'Price Catalogue - Services'!J$58</f>
        <v>N/A</v>
      </c>
      <c r="N298" s="17" t="str">
        <f>'Price Catalogue - Services'!K$58</f>
        <v>N/A</v>
      </c>
      <c r="O298" s="5">
        <f>'Price Catalogue - Services'!L$58</f>
        <v>0</v>
      </c>
      <c r="P298" s="5" t="str">
        <f>'Price Catalogue - Services'!M$58</f>
        <v>N/A</v>
      </c>
      <c r="Q298" s="5">
        <f>'Price Catalogue - Services'!N$58</f>
        <v>0</v>
      </c>
      <c r="R298" s="38">
        <f>'Price Catalogue - Services'!O$58</f>
        <v>0</v>
      </c>
      <c r="S298" s="17" t="str">
        <f>'Price Catalogue - Services'!P$58</f>
        <v>N/A</v>
      </c>
      <c r="T298" s="5" t="str">
        <f>'Price Catalogue - Services'!Q$58</f>
        <v>N/A</v>
      </c>
      <c r="U298" s="17" t="str">
        <f>'Price Catalogue - Services'!R$58</f>
        <v>Onsite Senior Engineer/Architect.</v>
      </c>
      <c r="V298" s="17">
        <f>'Price Catalogue - Services'!S$58</f>
        <v>1</v>
      </c>
      <c r="W29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8" s="21">
        <f>PriceModelTable[[#This Row],[Service Fees]]+PriceModelTable[[#This Row],[Effort Bands]]</f>
        <v>0</v>
      </c>
      <c r="Z298" s="2"/>
      <c r="AA298" s="20"/>
    </row>
    <row r="299" spans="1:27" ht="11.25" customHeight="1" x14ac:dyDescent="0.25">
      <c r="A299" s="51" t="str">
        <f>'Volume Driver - NO EDIT'!$O$1</f>
        <v>2023</v>
      </c>
      <c r="B299" s="51">
        <f>'Volume Driver - NO EDIT'!$O$63</f>
        <v>12</v>
      </c>
      <c r="C299" s="51">
        <f>'Volume Driver - NO EDIT'!O$56</f>
        <v>4</v>
      </c>
      <c r="D299" s="17" t="str">
        <f>'Price Catalogue - Services'!A$61</f>
        <v>engineer-jr-off</v>
      </c>
      <c r="E299" s="17" t="str">
        <f>'Price Catalogue - Services'!B$61</f>
        <v>6.4.5</v>
      </c>
      <c r="F299" s="17">
        <f>'Price Catalogue - Services'!C$61</f>
        <v>0</v>
      </c>
      <c r="G299" s="17" t="str">
        <f>'Price Catalogue - Services'!D$61</f>
        <v>Consultancy</v>
      </c>
      <c r="H299" s="17" t="str">
        <f>'Price Catalogue - Services'!E$61</f>
        <v>Junior Engineer/Administrator</v>
      </c>
      <c r="I299" s="17" t="str">
        <f>'Price Catalogue - Services'!F$61</f>
        <v>Offsite according to FWC discount.</v>
      </c>
      <c r="J299" s="17" t="str">
        <f>'Price Catalogue - Services'!G$61</f>
        <v>days</v>
      </c>
      <c r="K299" s="17" t="str">
        <f>'Price Catalogue - Services'!H$61</f>
        <v>T&amp;M</v>
      </c>
      <c r="L299" s="17" t="str">
        <f>'Price Catalogue - Services'!I$61</f>
        <v>N/A</v>
      </c>
      <c r="M299" s="17" t="str">
        <f>'Price Catalogue - Services'!J$61</f>
        <v>N/A</v>
      </c>
      <c r="N299" s="17" t="str">
        <f>'Price Catalogue - Services'!K$61</f>
        <v>N/A</v>
      </c>
      <c r="O299" s="5">
        <f>'Price Catalogue - Services'!L$61</f>
        <v>0</v>
      </c>
      <c r="P299" s="5" t="str">
        <f>'Price Catalogue - Services'!M$61</f>
        <v>N/A</v>
      </c>
      <c r="Q299" s="5">
        <f>'Price Catalogue - Services'!N$61</f>
        <v>0</v>
      </c>
      <c r="R299" s="38">
        <f>'Price Catalogue - Services'!O$61</f>
        <v>0</v>
      </c>
      <c r="S299" s="17" t="str">
        <f>'Price Catalogue - Services'!P$61</f>
        <v>N/A</v>
      </c>
      <c r="T299" s="5" t="str">
        <f>'Price Catalogue - Services'!Q$61</f>
        <v>N/A</v>
      </c>
      <c r="U299" s="17" t="str">
        <f>'Price Catalogue - Services'!R$61</f>
        <v>Offsite Junior Engineer/Administrator.</v>
      </c>
      <c r="V299" s="17">
        <f>'Price Catalogue - Services'!S$61</f>
        <v>1</v>
      </c>
      <c r="W29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29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299" s="21">
        <f>PriceModelTable[[#This Row],[Service Fees]]+PriceModelTable[[#This Row],[Effort Bands]]</f>
        <v>0</v>
      </c>
      <c r="Z299" s="2"/>
      <c r="AA299" s="20"/>
    </row>
    <row r="300" spans="1:27" ht="11.25" customHeight="1" x14ac:dyDescent="0.25">
      <c r="A300" s="51" t="str">
        <f>'Volume Driver - NO EDIT'!$O$1</f>
        <v>2023</v>
      </c>
      <c r="B300" s="51">
        <f>'Volume Driver - NO EDIT'!$O$63</f>
        <v>12</v>
      </c>
      <c r="C300" s="51">
        <f>'Volume Driver - NO EDIT'!O$55</f>
        <v>2</v>
      </c>
      <c r="D300" s="17" t="str">
        <f>'Price Catalogue - Services'!A$60</f>
        <v>engineer-jr-on</v>
      </c>
      <c r="E300" s="17" t="str">
        <f>'Price Catalogue - Services'!B$60</f>
        <v>6.4.5</v>
      </c>
      <c r="F300" s="17">
        <f>'Price Catalogue - Services'!C$60</f>
        <v>0</v>
      </c>
      <c r="G300" s="17" t="str">
        <f>'Price Catalogue - Services'!D$60</f>
        <v>Consultancy</v>
      </c>
      <c r="H300" s="17" t="str">
        <f>'Price Catalogue - Services'!E$60</f>
        <v>Junior Engineer/Administrator</v>
      </c>
      <c r="I300" s="17" t="str">
        <f>'Price Catalogue - Services'!F$60</f>
        <v>Onsite according to FWC discount.</v>
      </c>
      <c r="J300" s="17" t="str">
        <f>'Price Catalogue - Services'!G$60</f>
        <v>days</v>
      </c>
      <c r="K300" s="17" t="str">
        <f>'Price Catalogue - Services'!H$60</f>
        <v>T&amp;M</v>
      </c>
      <c r="L300" s="17" t="str">
        <f>'Price Catalogue - Services'!I$60</f>
        <v>N/A</v>
      </c>
      <c r="M300" s="17" t="str">
        <f>'Price Catalogue - Services'!J$60</f>
        <v>N/A</v>
      </c>
      <c r="N300" s="17" t="str">
        <f>'Price Catalogue - Services'!K$60</f>
        <v>N/A</v>
      </c>
      <c r="O300" s="5">
        <f>'Price Catalogue - Services'!L$60</f>
        <v>0</v>
      </c>
      <c r="P300" s="5" t="str">
        <f>'Price Catalogue - Services'!M$60</f>
        <v>N/A</v>
      </c>
      <c r="Q300" s="5">
        <f>'Price Catalogue - Services'!N$60</f>
        <v>0</v>
      </c>
      <c r="R300" s="38">
        <f>'Price Catalogue - Services'!O$60</f>
        <v>0</v>
      </c>
      <c r="S300" s="17" t="str">
        <f>'Price Catalogue - Services'!P$60</f>
        <v>N/A</v>
      </c>
      <c r="T300" s="5" t="str">
        <f>'Price Catalogue - Services'!Q$60</f>
        <v>N/A</v>
      </c>
      <c r="U300" s="17" t="str">
        <f>'Price Catalogue - Services'!R$60</f>
        <v>Onsite Junior Engineer/Administrator.</v>
      </c>
      <c r="V300" s="17">
        <f>'Price Catalogue - Services'!S$60</f>
        <v>1</v>
      </c>
      <c r="W30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0" s="21">
        <f>PriceModelTable[[#This Row],[Service Fees]]+PriceModelTable[[#This Row],[Effort Bands]]</f>
        <v>0</v>
      </c>
      <c r="Z300" s="2"/>
      <c r="AA300" s="20"/>
    </row>
    <row r="301" spans="1:27" ht="11.25" customHeight="1" x14ac:dyDescent="0.25">
      <c r="A301" s="51" t="str">
        <f>'Volume Driver - NO EDIT'!$O$1</f>
        <v>2023</v>
      </c>
      <c r="B301" s="51">
        <f>'Volume Driver - NO EDIT'!$O$63</f>
        <v>12</v>
      </c>
      <c r="C301" s="51">
        <f>'Volume Driver - NO EDIT'!O$58</f>
        <v>0.5</v>
      </c>
      <c r="D301" s="17" t="str">
        <f>'Price Catalogue - Services'!A$63</f>
        <v>trainer-off</v>
      </c>
      <c r="E301" s="17" t="str">
        <f>'Price Catalogue - Services'!B$63</f>
        <v>6.4.6</v>
      </c>
      <c r="F301" s="17">
        <f>'Price Catalogue - Services'!C$63</f>
        <v>0</v>
      </c>
      <c r="G301" s="17" t="str">
        <f>'Price Catalogue - Services'!D$63</f>
        <v>Consultancy</v>
      </c>
      <c r="H301" s="17" t="str">
        <f>'Price Catalogue - Services'!E$63</f>
        <v>Trainer</v>
      </c>
      <c r="I301" s="17" t="str">
        <f>'Price Catalogue - Services'!F$63</f>
        <v>Offsite according to FWC discount.</v>
      </c>
      <c r="J301" s="17" t="str">
        <f>'Price Catalogue - Services'!G$63</f>
        <v>days</v>
      </c>
      <c r="K301" s="17" t="str">
        <f>'Price Catalogue - Services'!H$63</f>
        <v>T&amp;M</v>
      </c>
      <c r="L301" s="17" t="str">
        <f>'Price Catalogue - Services'!I$63</f>
        <v>N/A</v>
      </c>
      <c r="M301" s="17" t="str">
        <f>'Price Catalogue - Services'!J$63</f>
        <v>N/A</v>
      </c>
      <c r="N301" s="17" t="str">
        <f>'Price Catalogue - Services'!K$63</f>
        <v>N/A</v>
      </c>
      <c r="O301" s="5">
        <f>'Price Catalogue - Services'!L$63</f>
        <v>0</v>
      </c>
      <c r="P301" s="5" t="str">
        <f>'Price Catalogue - Services'!M$63</f>
        <v>N/A</v>
      </c>
      <c r="Q301" s="5">
        <f>'Price Catalogue - Services'!N$63</f>
        <v>0</v>
      </c>
      <c r="R301" s="38">
        <f>'Price Catalogue - Services'!O$63</f>
        <v>0</v>
      </c>
      <c r="S301" s="17" t="str">
        <f>'Price Catalogue - Services'!P$63</f>
        <v>N/A</v>
      </c>
      <c r="T301" s="5" t="str">
        <f>'Price Catalogue - Services'!Q$63</f>
        <v>N/A</v>
      </c>
      <c r="U301" s="17" t="str">
        <f>'Price Catalogue - Services'!R$63</f>
        <v>Offsite Trainer.</v>
      </c>
      <c r="V301" s="17">
        <f>'Price Catalogue - Services'!S$63</f>
        <v>1</v>
      </c>
      <c r="W30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1" s="21">
        <f>PriceModelTable[[#This Row],[Service Fees]]+PriceModelTable[[#This Row],[Effort Bands]]</f>
        <v>0</v>
      </c>
      <c r="Z301" s="2"/>
      <c r="AA301" s="20"/>
    </row>
    <row r="302" spans="1:27" ht="11.25" customHeight="1" x14ac:dyDescent="0.25">
      <c r="A302" s="51" t="str">
        <f>'Volume Driver - NO EDIT'!$O$1</f>
        <v>2023</v>
      </c>
      <c r="B302" s="51">
        <f>'Volume Driver - NO EDIT'!$O$63</f>
        <v>12</v>
      </c>
      <c r="C302" s="51">
        <f>'Volume Driver - NO EDIT'!O$57</f>
        <v>1</v>
      </c>
      <c r="D302" s="17" t="str">
        <f>'Price Catalogue - Services'!A$62</f>
        <v>trainer-on</v>
      </c>
      <c r="E302" s="17" t="str">
        <f>'Price Catalogue - Services'!B$62</f>
        <v>6.4.6</v>
      </c>
      <c r="F302" s="17">
        <f>'Price Catalogue - Services'!C$62</f>
        <v>0</v>
      </c>
      <c r="G302" s="17" t="str">
        <f>'Price Catalogue - Services'!D$62</f>
        <v>Consultancy</v>
      </c>
      <c r="H302" s="17" t="str">
        <f>'Price Catalogue - Services'!E$62</f>
        <v>Trainer</v>
      </c>
      <c r="I302" s="17" t="str">
        <f>'Price Catalogue - Services'!F$62</f>
        <v>Onsite according to FWC discount.</v>
      </c>
      <c r="J302" s="17" t="str">
        <f>'Price Catalogue - Services'!G$62</f>
        <v>days</v>
      </c>
      <c r="K302" s="17" t="str">
        <f>'Price Catalogue - Services'!H$62</f>
        <v>T&amp;M</v>
      </c>
      <c r="L302" s="17" t="str">
        <f>'Price Catalogue - Services'!I$62</f>
        <v>N/A</v>
      </c>
      <c r="M302" s="17" t="str">
        <f>'Price Catalogue - Services'!J$62</f>
        <v>N/A</v>
      </c>
      <c r="N302" s="17" t="str">
        <f>'Price Catalogue - Services'!K$62</f>
        <v>N/A</v>
      </c>
      <c r="O302" s="5">
        <f>'Price Catalogue - Services'!L$62</f>
        <v>0</v>
      </c>
      <c r="P302" s="5" t="str">
        <f>'Price Catalogue - Services'!M$62</f>
        <v>N/A</v>
      </c>
      <c r="Q302" s="5">
        <f>'Price Catalogue - Services'!N$62</f>
        <v>0</v>
      </c>
      <c r="R302" s="38">
        <f>'Price Catalogue - Services'!O$62</f>
        <v>0</v>
      </c>
      <c r="S302" s="17" t="str">
        <f>'Price Catalogue - Services'!P$62</f>
        <v>N/A</v>
      </c>
      <c r="T302" s="5" t="str">
        <f>'Price Catalogue - Services'!Q$62</f>
        <v>N/A</v>
      </c>
      <c r="U302" s="17" t="str">
        <f>'Price Catalogue - Services'!R$62</f>
        <v>Onsite Trainer.</v>
      </c>
      <c r="V302" s="17">
        <f>'Price Catalogue - Services'!S$62</f>
        <v>1</v>
      </c>
      <c r="W30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2" s="21">
        <f>PriceModelTable[[#This Row],[Service Fees]]+PriceModelTable[[#This Row],[Effort Bands]]</f>
        <v>0</v>
      </c>
      <c r="Z302" s="2"/>
      <c r="AA302" s="20"/>
    </row>
    <row r="303" spans="1:27" ht="11.25" customHeight="1" x14ac:dyDescent="0.25">
      <c r="A303" s="51" t="str">
        <f>'Volume Driver - NO EDIT'!$O$1</f>
        <v>2023</v>
      </c>
      <c r="B303" s="51">
        <f>'Volume Driver - NO EDIT'!$O$63</f>
        <v>12</v>
      </c>
      <c r="C303" s="51">
        <f>'Volume Driver - NO EDIT'!O$59</f>
        <v>1</v>
      </c>
      <c r="D303" s="17" t="str">
        <f>'Price Catalogue - Services'!A$64</f>
        <v>sec-srv</v>
      </c>
      <c r="E303" s="17" t="str">
        <f>'Price Catalogue - Services'!B$64</f>
        <v>6.6</v>
      </c>
      <c r="F303" s="17">
        <f>'Price Catalogue - Services'!C$64</f>
        <v>0</v>
      </c>
      <c r="G303" s="17" t="str">
        <f>'Price Catalogue - Services'!D$64</f>
        <v>Security Services</v>
      </c>
      <c r="H303" s="17" t="str">
        <f>'Price Catalogue - Services'!E$64</f>
        <v>Security Services</v>
      </c>
      <c r="I303" s="17" t="str">
        <f>'Price Catalogue - Services'!F$64</f>
        <v>Managed service</v>
      </c>
      <c r="J303" s="17" t="str">
        <f>'Price Catalogue - Services'!G$64</f>
        <v>% of yearly expenditure</v>
      </c>
      <c r="K303" s="17" t="str">
        <f>'Price Catalogue - Services'!H$64</f>
        <v>Monthly service fee</v>
      </c>
      <c r="L303" s="17" t="str">
        <f>'Price Catalogue - Services'!I$64</f>
        <v>24/7</v>
      </c>
      <c r="M303" s="17" t="str">
        <f>'Price Catalogue - Services'!J$64</f>
        <v>any</v>
      </c>
      <c r="N303" s="17" t="str">
        <f>'Price Catalogue - Services'!K$64</f>
        <v>N/A</v>
      </c>
      <c r="O303" s="54">
        <f>'Price Catalogue - Services'!L$64*SUM($W246:$W290)/PriceModelTable[[#This Row],[Months]]</f>
        <v>0</v>
      </c>
      <c r="P303" s="54">
        <f>'Price Catalogue - Services'!M$64*SUM($W246:$W290)/PriceModelTable[[#This Row],[Months]]</f>
        <v>0</v>
      </c>
      <c r="Q303" s="5">
        <f>'Price Catalogue - Services'!N$64</f>
        <v>0</v>
      </c>
      <c r="R303" s="38">
        <f>'Price Catalogue - Services'!O$64</f>
        <v>0</v>
      </c>
      <c r="S303" s="17" t="str">
        <f>'Price Catalogue - Services'!P$64</f>
        <v>E1</v>
      </c>
      <c r="T303" s="5">
        <f>'Price Catalogue - Services'!Q$64</f>
        <v>0</v>
      </c>
      <c r="U303" s="17" t="str">
        <f>'Price Catalogue - Services'!R$64</f>
        <v xml:space="preserve">Security Services for all ECHA IT services. Changes charged separately via Effort Band. </v>
      </c>
      <c r="V303" s="17">
        <f>'Price Catalogue - Services'!S$64</f>
        <v>1</v>
      </c>
      <c r="W30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3" s="21">
        <f>PriceModelTable[[#This Row],[Service Fees]]+PriceModelTable[[#This Row],[Effort Bands]]</f>
        <v>0</v>
      </c>
      <c r="Z303" s="2"/>
      <c r="AA303" s="20"/>
    </row>
    <row r="304" spans="1:27" ht="11.25" customHeight="1" x14ac:dyDescent="0.25">
      <c r="A304" s="51" t="str">
        <f>'Volume Driver - NO EDIT'!$O$1</f>
        <v>2023</v>
      </c>
      <c r="B304" s="51">
        <f>'Volume Driver - NO EDIT'!$O$63</f>
        <v>12</v>
      </c>
      <c r="C304" s="51">
        <f>'Volume Driver - NO EDIT'!O$60</f>
        <v>0</v>
      </c>
      <c r="D304" s="17" t="str">
        <f>'Price Catalogue - Services'!A$65</f>
        <v>trans-in</v>
      </c>
      <c r="E304" s="17" t="str">
        <f>'Price Catalogue - Services'!B$65</f>
        <v>8.1</v>
      </c>
      <c r="F304" s="17">
        <f>'Price Catalogue - Services'!C$65</f>
        <v>0</v>
      </c>
      <c r="G304" s="17" t="str">
        <f>'Price Catalogue - Services'!D$65</f>
        <v>Transition in</v>
      </c>
      <c r="H304" s="17" t="str">
        <f>'Price Catalogue - Services'!E$65</f>
        <v>Transition in</v>
      </c>
      <c r="I304" s="17" t="str">
        <f>'Price Catalogue - Services'!F$65</f>
        <v>Project</v>
      </c>
      <c r="J304" s="17" t="str">
        <f>'Price Catalogue - Services'!G$65</f>
        <v>months of service</v>
      </c>
      <c r="K304" s="17" t="str">
        <f>'Price Catalogue - Services'!H$65</f>
        <v>QT&amp;M</v>
      </c>
      <c r="L304" s="17" t="str">
        <f>'Price Catalogue - Services'!I$65</f>
        <v>N/A</v>
      </c>
      <c r="M304" s="17" t="str">
        <f>'Price Catalogue - Services'!J$65</f>
        <v>N/A</v>
      </c>
      <c r="N304" s="17" t="str">
        <f>'Price Catalogue - Services'!K$65</f>
        <v>N/A</v>
      </c>
      <c r="O304" s="54">
        <f>'Price Catalogue - Services'!L$65*SUM($W246:$W290,$W303:$W303)/PriceModelTable[[#This Row],[Months]]/PriceModelTable[[#This Row],[Months]]</f>
        <v>0</v>
      </c>
      <c r="P304" s="54">
        <f>'Price Catalogue - Services'!M$65*SUM($W246:$W290,$W303:$W303)/PriceModelTable[[#This Row],[Months]]/PriceModelTable[[#This Row],[Months]]</f>
        <v>0</v>
      </c>
      <c r="Q304" s="5">
        <f>'Price Catalogue - Services'!N$65</f>
        <v>0</v>
      </c>
      <c r="R304" s="38">
        <f>'Price Catalogue - Services'!O$65</f>
        <v>0</v>
      </c>
      <c r="S304" s="17" t="str">
        <f>'Price Catalogue - Services'!P$65</f>
        <v>N/A</v>
      </c>
      <c r="T304" s="5" t="str">
        <f>'Price Catalogue - Services'!Q$65</f>
        <v>N/A</v>
      </c>
      <c r="U304" s="17" t="str">
        <f>'Price Catalogue - Services'!R$65</f>
        <v>Fees for transition in, in months of service fees (for current year) after transition is complete.</v>
      </c>
      <c r="V304" s="17">
        <f>'Price Catalogue - Services'!S$65</f>
        <v>1</v>
      </c>
      <c r="W30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4" s="21">
        <f>PriceModelTable[[#This Row],[Service Fees]]+PriceModelTable[[#This Row],[Effort Bands]]</f>
        <v>0</v>
      </c>
      <c r="Z304" s="2"/>
      <c r="AA304" s="20"/>
    </row>
    <row r="305" spans="1:27" ht="11.25" customHeight="1" x14ac:dyDescent="0.25">
      <c r="A305" s="51" t="str">
        <f>'Volume Driver - NO EDIT'!$O$1</f>
        <v>2023</v>
      </c>
      <c r="B305" s="51">
        <f>'Volume Driver - NO EDIT'!$O$63</f>
        <v>12</v>
      </c>
      <c r="C305" s="51">
        <f>'Volume Driver - NO EDIT'!O$61</f>
        <v>0</v>
      </c>
      <c r="D305" s="17" t="str">
        <f>'Price Catalogue - Services'!A$66</f>
        <v>trans-out</v>
      </c>
      <c r="E305" s="17" t="str">
        <f>'Price Catalogue - Services'!B$66</f>
        <v>8.2</v>
      </c>
      <c r="F305" s="17">
        <f>'Price Catalogue - Services'!C$66</f>
        <v>0</v>
      </c>
      <c r="G305" s="17" t="str">
        <f>'Price Catalogue - Services'!D$66</f>
        <v>Transition out</v>
      </c>
      <c r="H305" s="17" t="str">
        <f>'Price Catalogue - Services'!E$66</f>
        <v>Transition out</v>
      </c>
      <c r="I305" s="17" t="str">
        <f>'Price Catalogue - Services'!F$66</f>
        <v>Project</v>
      </c>
      <c r="J305" s="17" t="str">
        <f>'Price Catalogue - Services'!G$66</f>
        <v>% of yearly expenditure</v>
      </c>
      <c r="K305" s="17" t="str">
        <f>'Price Catalogue - Services'!H$66</f>
        <v>QT&amp;M</v>
      </c>
      <c r="L305" s="17" t="str">
        <f>'Price Catalogue - Services'!I$66</f>
        <v>N/A</v>
      </c>
      <c r="M305" s="17" t="str">
        <f>'Price Catalogue - Services'!J$66</f>
        <v>N/A</v>
      </c>
      <c r="N305" s="17" t="str">
        <f>'Price Catalogue - Services'!K$66</f>
        <v>N/A</v>
      </c>
      <c r="O305" s="5">
        <f>'Price Catalogue - Services'!L$66</f>
        <v>0</v>
      </c>
      <c r="P305" s="5">
        <f>'Price Catalogue - Services'!M$66</f>
        <v>0.05</v>
      </c>
      <c r="Q305" s="5">
        <f>'Price Catalogue - Services'!N$66</f>
        <v>0</v>
      </c>
      <c r="R305" s="38">
        <f>'Price Catalogue - Services'!O$66</f>
        <v>0</v>
      </c>
      <c r="S305" s="17" t="str">
        <f>'Price Catalogue - Services'!P$66</f>
        <v>N/A</v>
      </c>
      <c r="T305" s="5" t="str">
        <f>'Price Catalogue - Services'!Q$66</f>
        <v>N/A</v>
      </c>
      <c r="U305" s="17" t="str">
        <f>'Price Catalogue - Services'!R$66</f>
        <v>Fees for transition out. Percentage of annual services fees for current year.</v>
      </c>
      <c r="V305" s="17">
        <f>'Price Catalogue - Services'!S$66</f>
        <v>1</v>
      </c>
      <c r="W30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5" s="21">
        <f>PriceModelTable[[#This Row],[Service Fees]]+PriceModelTable[[#This Row],[Effort Bands]]</f>
        <v>0</v>
      </c>
      <c r="Z305" s="2"/>
      <c r="AA305" s="20"/>
    </row>
    <row r="306" spans="1:27" ht="11.25" customHeight="1" x14ac:dyDescent="0.25">
      <c r="A306" s="51" t="str">
        <f>'Volume Driver - NO EDIT'!$O$1</f>
        <v>2023</v>
      </c>
      <c r="B306" s="51">
        <f>'Volume Driver - NO EDIT'!$O$63</f>
        <v>12</v>
      </c>
      <c r="C306" s="51">
        <f>'Volume Driver - NO EDIT'!O$62</f>
        <v>1</v>
      </c>
      <c r="D306" s="17" t="str">
        <f>'Price Catalogue - Services'!A$67</f>
        <v>gov</v>
      </c>
      <c r="E306" s="17" t="str">
        <f>'Price Catalogue - Services'!B$67</f>
        <v>9</v>
      </c>
      <c r="F306" s="17">
        <f>'Price Catalogue - Services'!C$67</f>
        <v>0</v>
      </c>
      <c r="G306" s="17" t="str">
        <f>'Price Catalogue - Services'!D$67</f>
        <v>Governance</v>
      </c>
      <c r="H306" s="17" t="str">
        <f>'Price Catalogue - Services'!E$67</f>
        <v>Governance</v>
      </c>
      <c r="I306" s="17" t="str">
        <f>'Price Catalogue - Services'!F$67</f>
        <v>Governance</v>
      </c>
      <c r="J306" s="17" t="str">
        <f>'Price Catalogue - Services'!G$67</f>
        <v>% of yearly expenditure</v>
      </c>
      <c r="K306" s="17" t="str">
        <f>'Price Catalogue - Services'!H$67</f>
        <v>Monthly service fee</v>
      </c>
      <c r="L306" s="17" t="str">
        <f>'Price Catalogue - Services'!I$67</f>
        <v>9/5</v>
      </c>
      <c r="M306" s="17" t="str">
        <f>'Price Catalogue - Services'!J$67</f>
        <v>N/A</v>
      </c>
      <c r="N306" s="17" t="str">
        <f>'Price Catalogue - Services'!K$67</f>
        <v>N/A</v>
      </c>
      <c r="O306" s="54">
        <f>'Price Catalogue - Services'!L$67*SUM($W246:$W290,$W303:$W303)/PriceModelTable[[#This Row],[Months]]</f>
        <v>0</v>
      </c>
      <c r="P306" s="54">
        <f>'Price Catalogue - Services'!M$67*SUM($W246:$W290,$W303:$W303)/PriceModelTable[[#This Row],[Months]]</f>
        <v>0</v>
      </c>
      <c r="Q306" s="5">
        <f>'Price Catalogue - Services'!N$67</f>
        <v>0</v>
      </c>
      <c r="R306" s="38">
        <f>'Price Catalogue - Services'!O$67</f>
        <v>0</v>
      </c>
      <c r="S306" s="17" t="str">
        <f>'Price Catalogue - Services'!P$67</f>
        <v>N/A</v>
      </c>
      <c r="T306" s="5" t="str">
        <f>'Price Catalogue - Services'!Q$67</f>
        <v>N/A</v>
      </c>
      <c r="U306" s="17" t="str">
        <f>'Price Catalogue - Services'!R$67</f>
        <v>Governance for the FWC and its service delivery. Percentage of annual service fees for current year.</v>
      </c>
      <c r="V306" s="17">
        <f>'Price Catalogue - Services'!S$67</f>
        <v>1</v>
      </c>
      <c r="W30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6" s="21">
        <f>PriceModelTable[[#This Row],[Service Fees]]+PriceModelTable[[#This Row],[Effort Bands]]</f>
        <v>0</v>
      </c>
      <c r="Z306" s="2"/>
      <c r="AA306" s="20"/>
    </row>
    <row r="307" spans="1:27" ht="11.25" customHeight="1" x14ac:dyDescent="0.25">
      <c r="A307" s="51" t="str">
        <f>'Volume Driver - NO EDIT'!$P$1</f>
        <v>2024</v>
      </c>
      <c r="B307" s="51">
        <f>'Volume Driver - NO EDIT'!$P$63</f>
        <v>12</v>
      </c>
      <c r="C307" s="51">
        <f>'Volume Driver - NO EDIT'!P$2</f>
        <v>1</v>
      </c>
      <c r="D307" s="17" t="str">
        <f>'Price Catalogue - Services'!A$7</f>
        <v>ext-fw</v>
      </c>
      <c r="E307" s="17" t="str">
        <f>'Price Catalogue - Services'!B$7</f>
        <v>6.1.1.10</v>
      </c>
      <c r="F307" s="17">
        <f>'Price Catalogue - Services'!C$7</f>
        <v>0</v>
      </c>
      <c r="G307" s="17" t="str">
        <f>'Price Catalogue - Services'!D$7</f>
        <v>Managed datacentre</v>
      </c>
      <c r="H307" s="17" t="str">
        <f>'Price Catalogue - Services'!E$7</f>
        <v>External firewall</v>
      </c>
      <c r="I307" s="17" t="str">
        <f>'Price Catalogue - Services'!F$7</f>
        <v>Managed service</v>
      </c>
      <c r="J307" s="17" t="str">
        <f>'Price Catalogue - Services'!G$7</f>
        <v>managed datacentre</v>
      </c>
      <c r="K307" s="17" t="str">
        <f>'Price Catalogue - Services'!H$7</f>
        <v>Monthly service fee</v>
      </c>
      <c r="L307" s="17" t="str">
        <f>'Price Catalogue - Services'!I$7</f>
        <v>24/7</v>
      </c>
      <c r="M307" s="17" t="str">
        <f>'Price Catalogue - Services'!J$7</f>
        <v>any</v>
      </c>
      <c r="N307" s="17" t="str">
        <f>'Price Catalogue - Services'!K$7</f>
        <v>N/A</v>
      </c>
      <c r="O307" s="5">
        <f>'Price Catalogue - Services'!L$7</f>
        <v>0</v>
      </c>
      <c r="P307" s="5">
        <f>'Price Catalogue - Services'!M$7</f>
        <v>1620</v>
      </c>
      <c r="Q307" s="5">
        <f>'Price Catalogue - Services'!N$7</f>
        <v>0</v>
      </c>
      <c r="R307" s="38">
        <f>'Price Catalogue - Services'!O$7</f>
        <v>0</v>
      </c>
      <c r="S307" s="17" t="str">
        <f>'Price Catalogue - Services'!P$7</f>
        <v>E1</v>
      </c>
      <c r="T307" s="5">
        <f>'Price Catalogue - Services'!Q$7</f>
        <v>0</v>
      </c>
      <c r="U307" s="17" t="str">
        <f>'Price Catalogue - Services'!R$7</f>
        <v>Highly available external firewall service for all ECHA IT services. Changes charged separately via Effort Band.</v>
      </c>
      <c r="V307" s="17">
        <f>'Price Catalogue - Services'!S$7</f>
        <v>1</v>
      </c>
      <c r="W30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7" s="21">
        <f>PriceModelTable[[#This Row],[Service Fees]]+PriceModelTable[[#This Row],[Effort Bands]]</f>
        <v>0</v>
      </c>
      <c r="Z307" s="2"/>
      <c r="AA307" s="20"/>
    </row>
    <row r="308" spans="1:27" ht="11.25" customHeight="1" x14ac:dyDescent="0.25">
      <c r="A308" s="51" t="str">
        <f>'Volume Driver - NO EDIT'!$P$1</f>
        <v>2024</v>
      </c>
      <c r="B308" s="51">
        <f>'Volume Driver - NO EDIT'!$P$63</f>
        <v>12</v>
      </c>
      <c r="C308" s="51">
        <f>'Volume Driver - NO EDIT'!P$3</f>
        <v>1</v>
      </c>
      <c r="D308" s="17" t="str">
        <f>'Price Catalogue - Services'!A$8</f>
        <v>r-proxy</v>
      </c>
      <c r="E308" s="17" t="str">
        <f>'Price Catalogue - Services'!B$8</f>
        <v>6.1.1.10</v>
      </c>
      <c r="F308" s="17">
        <f>'Price Catalogue - Services'!C$8</f>
        <v>0</v>
      </c>
      <c r="G308" s="17" t="str">
        <f>'Price Catalogue - Services'!D$8</f>
        <v>Managed datacentre</v>
      </c>
      <c r="H308" s="17" t="str">
        <f>'Price Catalogue - Services'!E$8</f>
        <v>Reverse Proxy</v>
      </c>
      <c r="I308" s="17" t="str">
        <f>'Price Catalogue - Services'!F$8</f>
        <v>Managed service</v>
      </c>
      <c r="J308" s="17" t="str">
        <f>'Price Catalogue - Services'!G$8</f>
        <v>managed datacentre</v>
      </c>
      <c r="K308" s="17" t="str">
        <f>'Price Catalogue - Services'!H$8</f>
        <v>Monthly service fee</v>
      </c>
      <c r="L308" s="17" t="str">
        <f>'Price Catalogue - Services'!I$8</f>
        <v>24/7</v>
      </c>
      <c r="M308" s="17" t="str">
        <f>'Price Catalogue - Services'!J$8</f>
        <v>any</v>
      </c>
      <c r="N308" s="17" t="str">
        <f>'Price Catalogue - Services'!K$8</f>
        <v>N/A</v>
      </c>
      <c r="O308" s="5">
        <f>'Price Catalogue - Services'!L$8</f>
        <v>0</v>
      </c>
      <c r="P308" s="5">
        <f>'Price Catalogue - Services'!M$8</f>
        <v>1053</v>
      </c>
      <c r="Q308" s="5">
        <f>'Price Catalogue - Services'!N$8</f>
        <v>0</v>
      </c>
      <c r="R308" s="38">
        <f>'Price Catalogue - Services'!O$8</f>
        <v>0</v>
      </c>
      <c r="S308" s="17" t="str">
        <f>'Price Catalogue - Services'!P$8</f>
        <v>E5</v>
      </c>
      <c r="T308" s="5">
        <f>'Price Catalogue - Services'!Q$8</f>
        <v>0</v>
      </c>
      <c r="U308" s="17" t="str">
        <f>'Price Catalogue - Services'!R$8</f>
        <v>Highly available reverse proxy service for all pertient ECHA IT services. Changes charged separately via Effort Band.</v>
      </c>
      <c r="V308" s="17">
        <f>'Price Catalogue - Services'!S$8</f>
        <v>1</v>
      </c>
      <c r="W30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8" s="21">
        <f>PriceModelTable[[#This Row],[Service Fees]]+PriceModelTable[[#This Row],[Effort Bands]]</f>
        <v>0</v>
      </c>
      <c r="Z308" s="2"/>
      <c r="AA308" s="20"/>
    </row>
    <row r="309" spans="1:27" ht="11.25" customHeight="1" x14ac:dyDescent="0.25">
      <c r="A309" s="51" t="str">
        <f>'Volume Driver - NO EDIT'!$P$1</f>
        <v>2024</v>
      </c>
      <c r="B309" s="51">
        <f>'Volume Driver - NO EDIT'!$P$63</f>
        <v>12</v>
      </c>
      <c r="C309" s="51">
        <f>'Volume Driver - NO EDIT'!P$4</f>
        <v>1</v>
      </c>
      <c r="D309" s="17" t="str">
        <f>'Price Catalogue - Services'!A$9</f>
        <v>cl-proxy-p</v>
      </c>
      <c r="E309" s="17" t="str">
        <f>'Price Catalogue - Services'!B$9</f>
        <v>6.1.1.10</v>
      </c>
      <c r="F309" s="17">
        <f>'Price Catalogue - Services'!C$9</f>
        <v>0</v>
      </c>
      <c r="G309" s="17" t="str">
        <f>'Price Catalogue - Services'!D$9</f>
        <v>Managed datacentre</v>
      </c>
      <c r="H309" s="17" t="str">
        <f>'Price Catalogue - Services'!E$9</f>
        <v>Client Proxy</v>
      </c>
      <c r="I309" s="17" t="str">
        <f>'Price Catalogue - Services'!F$9</f>
        <v>Managed service</v>
      </c>
      <c r="J309" s="17" t="str">
        <f>'Price Catalogue - Services'!G$9</f>
        <v>managed datacentre</v>
      </c>
      <c r="K309" s="17" t="str">
        <f>'Price Catalogue - Services'!H$9</f>
        <v>Monthly service fee</v>
      </c>
      <c r="L309" s="17" t="str">
        <f>'Price Catalogue - Services'!I$9</f>
        <v>24/7</v>
      </c>
      <c r="M309" s="17" t="str">
        <f>'Price Catalogue - Services'!J$9</f>
        <v>private</v>
      </c>
      <c r="N309" s="17" t="str">
        <f>'Price Catalogue - Services'!K$9</f>
        <v>N/A</v>
      </c>
      <c r="O309" s="5">
        <f>'Price Catalogue - Services'!L$9</f>
        <v>0</v>
      </c>
      <c r="P309" s="5">
        <f>'Price Catalogue - Services'!M$9</f>
        <v>1800</v>
      </c>
      <c r="Q309" s="5">
        <f>'Price Catalogue - Services'!N$9</f>
        <v>0</v>
      </c>
      <c r="R309" s="38">
        <f>'Price Catalogue - Services'!O$9</f>
        <v>0</v>
      </c>
      <c r="S309" s="17" t="str">
        <f>'Price Catalogue - Services'!P$9</f>
        <v>E1</v>
      </c>
      <c r="T309" s="5">
        <f>'Price Catalogue - Services'!Q$9</f>
        <v>0</v>
      </c>
      <c r="U309" s="17" t="str">
        <f>'Price Catalogue - Services'!R$9</f>
        <v>Highly available client proxy services for all pertinent ECHA IT services. Changes charged separately via Effort Band.</v>
      </c>
      <c r="V309" s="17">
        <f>'Price Catalogue - Services'!S$9</f>
        <v>1</v>
      </c>
      <c r="W30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0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09" s="21">
        <f>PriceModelTable[[#This Row],[Service Fees]]+PriceModelTable[[#This Row],[Effort Bands]]</f>
        <v>0</v>
      </c>
      <c r="Z309" s="2"/>
      <c r="AA309" s="20"/>
    </row>
    <row r="310" spans="1:27" ht="11.25" customHeight="1" x14ac:dyDescent="0.25">
      <c r="A310" s="51" t="str">
        <f>'Volume Driver - NO EDIT'!$P$1</f>
        <v>2024</v>
      </c>
      <c r="B310" s="51">
        <f>'Volume Driver - NO EDIT'!$P$63</f>
        <v>12</v>
      </c>
      <c r="C310" s="51">
        <f>'Volume Driver - NO EDIT'!P$5</f>
        <v>1</v>
      </c>
      <c r="D310" s="17" t="str">
        <f>'Price Catalogue - Services'!A$10</f>
        <v>waf-p</v>
      </c>
      <c r="E310" s="17" t="str">
        <f>'Price Catalogue - Services'!B$10</f>
        <v>6.1.1.10</v>
      </c>
      <c r="F310" s="17">
        <f>'Price Catalogue - Services'!C$10</f>
        <v>0</v>
      </c>
      <c r="G310" s="17" t="str">
        <f>'Price Catalogue - Services'!D$10</f>
        <v>Managed datacentre</v>
      </c>
      <c r="H310" s="17" t="str">
        <f>'Price Catalogue - Services'!E$10</f>
        <v>Web Application Firewall</v>
      </c>
      <c r="I310" s="17" t="str">
        <f>'Price Catalogue - Services'!F$10</f>
        <v>Managed service</v>
      </c>
      <c r="J310" s="17" t="str">
        <f>'Price Catalogue - Services'!G$10</f>
        <v>managed datacentre</v>
      </c>
      <c r="K310" s="17" t="str">
        <f>'Price Catalogue - Services'!H$10</f>
        <v>Monthly service fee</v>
      </c>
      <c r="L310" s="17" t="str">
        <f>'Price Catalogue - Services'!I$10</f>
        <v>24/7</v>
      </c>
      <c r="M310" s="17" t="str">
        <f>'Price Catalogue - Services'!J$10</f>
        <v>private</v>
      </c>
      <c r="N310" s="17" t="str">
        <f>'Price Catalogue - Services'!K$10</f>
        <v>N/A</v>
      </c>
      <c r="O310" s="5">
        <f>'Price Catalogue - Services'!L$10</f>
        <v>0</v>
      </c>
      <c r="P310" s="5">
        <f>'Price Catalogue - Services'!M$10</f>
        <v>4140</v>
      </c>
      <c r="Q310" s="5">
        <f>'Price Catalogue - Services'!N$10</f>
        <v>0</v>
      </c>
      <c r="R310" s="38">
        <f>'Price Catalogue - Services'!O$10</f>
        <v>0</v>
      </c>
      <c r="S310" s="17" t="str">
        <f>'Price Catalogue - Services'!P$10</f>
        <v>E1</v>
      </c>
      <c r="T310" s="5">
        <f>'Price Catalogue - Services'!Q$10</f>
        <v>0</v>
      </c>
      <c r="U310" s="17" t="str">
        <f>'Price Catalogue - Services'!R$10</f>
        <v>Highly available web application firewall service for all perinent ECHA IT services. Changes charged separately via Effort Band.</v>
      </c>
      <c r="V310" s="17">
        <f>'Price Catalogue - Services'!S$10</f>
        <v>1</v>
      </c>
      <c r="W31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0" s="21">
        <f>PriceModelTable[[#This Row],[Service Fees]]+PriceModelTable[[#This Row],[Effort Bands]]</f>
        <v>0</v>
      </c>
      <c r="Z310" s="2"/>
      <c r="AA310" s="20"/>
    </row>
    <row r="311" spans="1:27" ht="11.25" customHeight="1" x14ac:dyDescent="0.25">
      <c r="A311" s="51" t="str">
        <f>'Volume Driver - NO EDIT'!$P$1</f>
        <v>2024</v>
      </c>
      <c r="B311" s="51">
        <f>'Volume Driver - NO EDIT'!$P$63</f>
        <v>12</v>
      </c>
      <c r="C311" s="51">
        <f>'Volume Driver - NO EDIT'!P$6</f>
        <v>0</v>
      </c>
      <c r="D311" s="17" t="str">
        <f>'Price Catalogue - Services'!A$11</f>
        <v>cl-proxy-tc</v>
      </c>
      <c r="E311" s="17" t="str">
        <f>'Price Catalogue - Services'!B$11</f>
        <v>6.1.1.10</v>
      </c>
      <c r="F311" s="17">
        <f>'Price Catalogue - Services'!C$11</f>
        <v>0</v>
      </c>
      <c r="G311" s="17" t="str">
        <f>'Price Catalogue - Services'!D$11</f>
        <v>Managed datacentre</v>
      </c>
      <c r="H311" s="17" t="str">
        <f>'Price Catalogue - Services'!E$11</f>
        <v>Client Proxy</v>
      </c>
      <c r="I311" s="17" t="str">
        <f>'Price Catalogue - Services'!F$11</f>
        <v>Managed service</v>
      </c>
      <c r="J311" s="17" t="str">
        <f>'Price Catalogue - Services'!G$11</f>
        <v>managed datacentre</v>
      </c>
      <c r="K311" s="17" t="str">
        <f>'Price Catalogue - Services'!H$11</f>
        <v>Monthly service fee</v>
      </c>
      <c r="L311" s="17" t="str">
        <f>'Price Catalogue - Services'!I$11</f>
        <v>24/7</v>
      </c>
      <c r="M311" s="17" t="str">
        <f>'Price Catalogue - Services'!J$11</f>
        <v>trusted community</v>
      </c>
      <c r="N311" s="17" t="str">
        <f>'Price Catalogue - Services'!K$11</f>
        <v>N/A</v>
      </c>
      <c r="O311" s="5">
        <f>'Price Catalogue - Services'!L$11</f>
        <v>0</v>
      </c>
      <c r="P311" s="5">
        <f>'Price Catalogue - Services'!M$11</f>
        <v>810</v>
      </c>
      <c r="Q311" s="5">
        <f>'Price Catalogue - Services'!N$11</f>
        <v>0</v>
      </c>
      <c r="R311" s="38">
        <f>'Price Catalogue - Services'!O$11</f>
        <v>0</v>
      </c>
      <c r="S311" s="17" t="str">
        <f>'Price Catalogue - Services'!P$11</f>
        <v>E1</v>
      </c>
      <c r="T311" s="5">
        <f>'Price Catalogue - Services'!Q$11</f>
        <v>0</v>
      </c>
      <c r="U311" s="17" t="str">
        <f>'Price Catalogue - Services'!R$11</f>
        <v>Highly available client proxy services for all pertinent ECHA IT services. Changes charged separately via Effort Band.</v>
      </c>
      <c r="V311" s="17">
        <f>'Price Catalogue - Services'!S$11</f>
        <v>1</v>
      </c>
      <c r="W31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1" s="21">
        <f>PriceModelTable[[#This Row],[Service Fees]]+PriceModelTable[[#This Row],[Effort Bands]]</f>
        <v>0</v>
      </c>
      <c r="Z311" s="2"/>
      <c r="AA311" s="20"/>
    </row>
    <row r="312" spans="1:27" ht="11.25" customHeight="1" x14ac:dyDescent="0.25">
      <c r="A312" s="51" t="str">
        <f>'Volume Driver - NO EDIT'!$P$1</f>
        <v>2024</v>
      </c>
      <c r="B312" s="51">
        <f>'Volume Driver - NO EDIT'!$P$63</f>
        <v>12</v>
      </c>
      <c r="C312" s="51">
        <f>'Volume Driver - NO EDIT'!P$7</f>
        <v>0</v>
      </c>
      <c r="D312" s="17" t="str">
        <f>'Price Catalogue - Services'!A$12</f>
        <v>waf-tc</v>
      </c>
      <c r="E312" s="17" t="str">
        <f>'Price Catalogue - Services'!B$12</f>
        <v>6.1.1.10</v>
      </c>
      <c r="F312" s="17">
        <f>'Price Catalogue - Services'!C$12</f>
        <v>0</v>
      </c>
      <c r="G312" s="17" t="str">
        <f>'Price Catalogue - Services'!D$12</f>
        <v>Managed datacentre</v>
      </c>
      <c r="H312" s="17" t="str">
        <f>'Price Catalogue - Services'!E$12</f>
        <v>Web Application Firewall</v>
      </c>
      <c r="I312" s="17" t="str">
        <f>'Price Catalogue - Services'!F$12</f>
        <v>Managed service</v>
      </c>
      <c r="J312" s="17" t="str">
        <f>'Price Catalogue - Services'!G$12</f>
        <v>managed datacentre</v>
      </c>
      <c r="K312" s="17" t="str">
        <f>'Price Catalogue - Services'!H$12</f>
        <v>Monthly service fee</v>
      </c>
      <c r="L312" s="17" t="str">
        <f>'Price Catalogue - Services'!I$12</f>
        <v>24/7</v>
      </c>
      <c r="M312" s="17" t="str">
        <f>'Price Catalogue - Services'!J$12</f>
        <v>trusted community</v>
      </c>
      <c r="N312" s="17" t="str">
        <f>'Price Catalogue - Services'!K$12</f>
        <v>N/A</v>
      </c>
      <c r="O312" s="5">
        <f>'Price Catalogue - Services'!L$12</f>
        <v>0</v>
      </c>
      <c r="P312" s="5">
        <f>'Price Catalogue - Services'!M$12</f>
        <v>1863</v>
      </c>
      <c r="Q312" s="5">
        <f>'Price Catalogue - Services'!N$12</f>
        <v>0</v>
      </c>
      <c r="R312" s="38">
        <f>'Price Catalogue - Services'!O$12</f>
        <v>0</v>
      </c>
      <c r="S312" s="17" t="str">
        <f>'Price Catalogue - Services'!P$12</f>
        <v>E1</v>
      </c>
      <c r="T312" s="5">
        <f>'Price Catalogue - Services'!Q$12</f>
        <v>0</v>
      </c>
      <c r="U312" s="17" t="str">
        <f>'Price Catalogue - Services'!R$12</f>
        <v>Highly available web application firewall service for all perinent ECHA IT services. Changes charged separately via Effort Band.</v>
      </c>
      <c r="V312" s="17">
        <f>'Price Catalogue - Services'!S$12</f>
        <v>1</v>
      </c>
      <c r="W31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2" s="21">
        <f>PriceModelTable[[#This Row],[Service Fees]]+PriceModelTable[[#This Row],[Effort Bands]]</f>
        <v>0</v>
      </c>
      <c r="Z312" s="2"/>
      <c r="AA312" s="20"/>
    </row>
    <row r="313" spans="1:27" ht="11.25" customHeight="1" x14ac:dyDescent="0.25">
      <c r="A313" s="51" t="str">
        <f>'Volume Driver - NO EDIT'!$P$1</f>
        <v>2024</v>
      </c>
      <c r="B313" s="51">
        <f>'Volume Driver - NO EDIT'!$P$63</f>
        <v>12</v>
      </c>
      <c r="C313" s="51">
        <f>'Volume Driver - NO EDIT'!P$15</f>
        <v>41000</v>
      </c>
      <c r="D313" s="17" t="str">
        <f>'Price Catalogue - Services'!A$20</f>
        <v>bronze-p</v>
      </c>
      <c r="E313" s="17" t="str">
        <f>'Price Catalogue - Services'!B$20</f>
        <v>6.1.1.4</v>
      </c>
      <c r="F313" s="17">
        <f>'Price Catalogue - Services'!C$20</f>
        <v>8</v>
      </c>
      <c r="G313" s="17" t="str">
        <f>'Price Catalogue - Services'!D$20</f>
        <v>Managed datacentre</v>
      </c>
      <c r="H313" s="17" t="str">
        <f>'Price Catalogue - Services'!E$20</f>
        <v>Cloud Service</v>
      </c>
      <c r="I313" s="17" t="str">
        <f>'Price Catalogue - Services'!F$20</f>
        <v>Storage, bronze</v>
      </c>
      <c r="J313" s="17" t="str">
        <f>'Price Catalogue - Services'!G$20</f>
        <v>GB</v>
      </c>
      <c r="K313" s="17" t="str">
        <f>'Price Catalogue - Services'!H$20</f>
        <v>Monthly service fee</v>
      </c>
      <c r="L313" s="17" t="str">
        <f>'Price Catalogue - Services'!I$20</f>
        <v>24/7</v>
      </c>
      <c r="M313" s="17" t="str">
        <f>'Price Catalogue - Services'!J$20</f>
        <v>private</v>
      </c>
      <c r="N313" s="17">
        <f>'Price Catalogue - Services'!K$20</f>
        <v>0</v>
      </c>
      <c r="O313" s="5">
        <f>'Price Catalogue - Services'!L$20</f>
        <v>0</v>
      </c>
      <c r="P313" s="5">
        <f>'Price Catalogue - Services'!M$20</f>
        <v>0.08</v>
      </c>
      <c r="Q313" s="5">
        <f>'Price Catalogue - Services'!N$20</f>
        <v>0</v>
      </c>
      <c r="R313" s="38">
        <f>'Price Catalogue - Services'!O$20</f>
        <v>0</v>
      </c>
      <c r="S313" s="17" t="str">
        <f>'Price Catalogue - Services'!P$20</f>
        <v>N/A</v>
      </c>
      <c r="T313" s="5" t="str">
        <f>'Price Catalogue - Services'!Q$20</f>
        <v>N/A</v>
      </c>
      <c r="U313" s="17" t="str">
        <f>'Price Catalogue - Services'!R$20</f>
        <v>The amount of provisioned storage, "bronze" tier, per GB.</v>
      </c>
      <c r="V313" s="17">
        <f>'Price Catalogue - Services'!S$20</f>
        <v>1</v>
      </c>
      <c r="W31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3" s="21">
        <f>PriceModelTable[[#This Row],[Service Fees]]+PriceModelTable[[#This Row],[Effort Bands]]</f>
        <v>0</v>
      </c>
      <c r="Z313" s="2"/>
      <c r="AA313" s="20"/>
    </row>
    <row r="314" spans="1:27" ht="11.25" customHeight="1" x14ac:dyDescent="0.25">
      <c r="A314" s="51" t="str">
        <f>'Volume Driver - NO EDIT'!$P$1</f>
        <v>2024</v>
      </c>
      <c r="B314" s="51">
        <f>'Volume Driver - NO EDIT'!$P$63</f>
        <v>12</v>
      </c>
      <c r="C314" s="51">
        <f>'Volume Driver - NO EDIT'!P$8</f>
        <v>3000</v>
      </c>
      <c r="D314" s="17" t="str">
        <f>'Price Catalogue - Services'!A$13</f>
        <v>cpu-p</v>
      </c>
      <c r="E314" s="17" t="str">
        <f>'Price Catalogue - Services'!B$13</f>
        <v>6.1.1.4</v>
      </c>
      <c r="F314" s="17">
        <f>'Price Catalogue - Services'!C$13</f>
        <v>1</v>
      </c>
      <c r="G314" s="17" t="str">
        <f>'Price Catalogue - Services'!D$13</f>
        <v>Managed datacentre</v>
      </c>
      <c r="H314" s="17" t="str">
        <f>'Price Catalogue - Services'!E$13</f>
        <v>Cloud Service</v>
      </c>
      <c r="I314" s="17" t="str">
        <f>'Price Catalogue - Services'!F$13</f>
        <v>Compute, CPU</v>
      </c>
      <c r="J314" s="17" t="str">
        <f>'Price Catalogue - Services'!G$13</f>
        <v>vCPU</v>
      </c>
      <c r="K314" s="17" t="str">
        <f>'Price Catalogue - Services'!H$13</f>
        <v>Monthly service fee</v>
      </c>
      <c r="L314" s="17" t="str">
        <f>'Price Catalogue - Services'!I$13</f>
        <v>24/7</v>
      </c>
      <c r="M314" s="17" t="str">
        <f>'Price Catalogue - Services'!J$13</f>
        <v>private</v>
      </c>
      <c r="N314" s="17">
        <f>'Price Catalogue - Services'!K$13</f>
        <v>0</v>
      </c>
      <c r="O314" s="5">
        <f>'Price Catalogue - Services'!L$13</f>
        <v>0</v>
      </c>
      <c r="P314" s="5">
        <f>'Price Catalogue - Services'!M$13</f>
        <v>9.7200000000000006</v>
      </c>
      <c r="Q314" s="5">
        <f>'Price Catalogue - Services'!N$13</f>
        <v>0</v>
      </c>
      <c r="R314" s="38">
        <f>'Price Catalogue - Services'!O$13</f>
        <v>0</v>
      </c>
      <c r="S314" s="17" t="str">
        <f>'Price Catalogue - Services'!P$13</f>
        <v>N/A</v>
      </c>
      <c r="T314" s="5" t="str">
        <f>'Price Catalogue - Services'!Q$13</f>
        <v>N/A</v>
      </c>
      <c r="U314" s="17" t="str">
        <f>'Price Catalogue - Services'!R$13</f>
        <v>The number of provisioned virtual CPUs for powered on VMs, per vCPU.</v>
      </c>
      <c r="V314" s="17">
        <f>'Price Catalogue - Services'!S$13</f>
        <v>1</v>
      </c>
      <c r="W31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4" s="21">
        <f>PriceModelTable[[#This Row],[Service Fees]]+PriceModelTable[[#This Row],[Effort Bands]]</f>
        <v>0</v>
      </c>
      <c r="Z314" s="2"/>
      <c r="AA314" s="20"/>
    </row>
    <row r="315" spans="1:27" ht="11.25" customHeight="1" x14ac:dyDescent="0.25">
      <c r="A315" s="51" t="str">
        <f>'Volume Driver - NO EDIT'!$P$1</f>
        <v>2024</v>
      </c>
      <c r="B315" s="51">
        <f>'Volume Driver - NO EDIT'!$P$63</f>
        <v>12</v>
      </c>
      <c r="C315" s="51">
        <f>'Volume Driver - NO EDIT'!P$11</f>
        <v>57000</v>
      </c>
      <c r="D315" s="17" t="str">
        <f>'Price Catalogue - Services'!A$16</f>
        <v>gold-dr-p</v>
      </c>
      <c r="E315" s="17" t="str">
        <f>'Price Catalogue - Services'!B$16</f>
        <v>6.1.1.4</v>
      </c>
      <c r="F315" s="17">
        <f>'Price Catalogue - Services'!C$16</f>
        <v>4</v>
      </c>
      <c r="G315" s="17" t="str">
        <f>'Price Catalogue - Services'!D$16</f>
        <v>Managed datacentre</v>
      </c>
      <c r="H315" s="17" t="str">
        <f>'Price Catalogue - Services'!E$16</f>
        <v>Cloud Service</v>
      </c>
      <c r="I315" s="17" t="str">
        <f>'Price Catalogue - Services'!F$16</f>
        <v>Storage, gold, replicated</v>
      </c>
      <c r="J315" s="17" t="str">
        <f>'Price Catalogue - Services'!G$16</f>
        <v>GB</v>
      </c>
      <c r="K315" s="17" t="str">
        <f>'Price Catalogue - Services'!H$16</f>
        <v>Monthly service fee</v>
      </c>
      <c r="L315" s="17" t="str">
        <f>'Price Catalogue - Services'!I$16</f>
        <v>24/7</v>
      </c>
      <c r="M315" s="17" t="str">
        <f>'Price Catalogue - Services'!J$16</f>
        <v>private</v>
      </c>
      <c r="N315" s="17">
        <f>'Price Catalogue - Services'!K$16</f>
        <v>0</v>
      </c>
      <c r="O315" s="5">
        <f>'Price Catalogue - Services'!L$16</f>
        <v>0</v>
      </c>
      <c r="P315" s="5">
        <f>'Price Catalogue - Services'!M$16</f>
        <v>0.65</v>
      </c>
      <c r="Q315" s="5">
        <f>'Price Catalogue - Services'!N$16</f>
        <v>0</v>
      </c>
      <c r="R315" s="38">
        <f>'Price Catalogue - Services'!O$16</f>
        <v>0</v>
      </c>
      <c r="S315" s="17" t="str">
        <f>'Price Catalogue - Services'!P$16</f>
        <v>N/A</v>
      </c>
      <c r="T315" s="5" t="str">
        <f>'Price Catalogue - Services'!Q$16</f>
        <v>N/A</v>
      </c>
      <c r="U315" s="17" t="str">
        <f>'Price Catalogue - Services'!R$16</f>
        <v>The amount of provisioned storage, "gold" tier, with cross-datacentre replication, per GB.</v>
      </c>
      <c r="V315" s="17">
        <f>'Price Catalogue - Services'!S$16</f>
        <v>1</v>
      </c>
      <c r="W31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5" s="21">
        <f>PriceModelTable[[#This Row],[Service Fees]]+PriceModelTable[[#This Row],[Effort Bands]]</f>
        <v>0</v>
      </c>
      <c r="Z315" s="2"/>
      <c r="AA315" s="20"/>
    </row>
    <row r="316" spans="1:27" ht="11.25" customHeight="1" x14ac:dyDescent="0.25">
      <c r="A316" s="51" t="str">
        <f>'Volume Driver - NO EDIT'!$P$1</f>
        <v>2024</v>
      </c>
      <c r="B316" s="51">
        <f>'Volume Driver - NO EDIT'!$P$63</f>
        <v>12</v>
      </c>
      <c r="C316" s="51">
        <f>'Volume Driver - NO EDIT'!P$12</f>
        <v>35000</v>
      </c>
      <c r="D316" s="17" t="str">
        <f>'Price Catalogue - Services'!A$17</f>
        <v>gold-p</v>
      </c>
      <c r="E316" s="17" t="str">
        <f>'Price Catalogue - Services'!B$17</f>
        <v>6.1.1.4</v>
      </c>
      <c r="F316" s="17">
        <f>'Price Catalogue - Services'!C$17</f>
        <v>5</v>
      </c>
      <c r="G316" s="17" t="str">
        <f>'Price Catalogue - Services'!D$17</f>
        <v>Managed datacentre</v>
      </c>
      <c r="H316" s="17" t="str">
        <f>'Price Catalogue - Services'!E$17</f>
        <v>Cloud Service</v>
      </c>
      <c r="I316" s="17" t="str">
        <f>'Price Catalogue - Services'!F$17</f>
        <v>Storage, gold</v>
      </c>
      <c r="J316" s="17" t="str">
        <f>'Price Catalogue - Services'!G$17</f>
        <v>GB</v>
      </c>
      <c r="K316" s="17" t="str">
        <f>'Price Catalogue - Services'!H$17</f>
        <v>Monthly service fee</v>
      </c>
      <c r="L316" s="17" t="str">
        <f>'Price Catalogue - Services'!I$17</f>
        <v>24/7</v>
      </c>
      <c r="M316" s="17" t="str">
        <f>'Price Catalogue - Services'!J$17</f>
        <v>private</v>
      </c>
      <c r="N316" s="17">
        <f>'Price Catalogue - Services'!K$17</f>
        <v>0</v>
      </c>
      <c r="O316" s="5">
        <f>'Price Catalogue - Services'!L$17</f>
        <v>0</v>
      </c>
      <c r="P316" s="5">
        <f>'Price Catalogue - Services'!M$17</f>
        <v>0.32</v>
      </c>
      <c r="Q316" s="5">
        <f>'Price Catalogue - Services'!N$17</f>
        <v>0</v>
      </c>
      <c r="R316" s="38">
        <f>'Price Catalogue - Services'!O$17</f>
        <v>0</v>
      </c>
      <c r="S316" s="17" t="str">
        <f>'Price Catalogue - Services'!P$17</f>
        <v>N/A</v>
      </c>
      <c r="T316" s="5" t="str">
        <f>'Price Catalogue - Services'!Q$17</f>
        <v>N/A</v>
      </c>
      <c r="U316" s="17" t="str">
        <f>'Price Catalogue - Services'!R$17</f>
        <v>The amount of provisioned storage, "gold" tier, per GB.</v>
      </c>
      <c r="V316" s="17">
        <f>'Price Catalogue - Services'!S$17</f>
        <v>1</v>
      </c>
      <c r="W31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6" s="21">
        <f>PriceModelTable[[#This Row],[Service Fees]]+PriceModelTable[[#This Row],[Effort Bands]]</f>
        <v>0</v>
      </c>
      <c r="Z316" s="2"/>
      <c r="AA316" s="20"/>
    </row>
    <row r="317" spans="1:27" ht="11.25" customHeight="1" x14ac:dyDescent="0.25">
      <c r="A317" s="51" t="str">
        <f>'Volume Driver - NO EDIT'!$P$1</f>
        <v>2024</v>
      </c>
      <c r="B317" s="51">
        <f>'Volume Driver - NO EDIT'!$P$63</f>
        <v>12</v>
      </c>
      <c r="C317" s="51">
        <f>'Volume Driver - NO EDIT'!P$10</f>
        <v>1</v>
      </c>
      <c r="D317" s="17" t="str">
        <f>'Price Catalogue - Services'!A$15</f>
        <v>net-p</v>
      </c>
      <c r="E317" s="17" t="str">
        <f>'Price Catalogue - Services'!B$15</f>
        <v>6.1.1.4</v>
      </c>
      <c r="F317" s="17">
        <f>'Price Catalogue - Services'!C$15</f>
        <v>3</v>
      </c>
      <c r="G317" s="17" t="str">
        <f>'Price Catalogue - Services'!D$15</f>
        <v>Managed datacentre</v>
      </c>
      <c r="H317" s="17" t="str">
        <f>'Price Catalogue - Services'!E$15</f>
        <v>Cloud Service</v>
      </c>
      <c r="I317" s="17" t="str">
        <f>'Price Catalogue - Services'!F$15</f>
        <v>Compute, network</v>
      </c>
      <c r="J317" s="17" t="str">
        <f>'Price Catalogue - Services'!G$15</f>
        <v>managed datacentre</v>
      </c>
      <c r="K317" s="17" t="str">
        <f>'Price Catalogue - Services'!H$15</f>
        <v>Monthly service fee</v>
      </c>
      <c r="L317" s="17" t="str">
        <f>'Price Catalogue - Services'!I$15</f>
        <v>24/7</v>
      </c>
      <c r="M317" s="17" t="str">
        <f>'Price Catalogue - Services'!J$15</f>
        <v>private</v>
      </c>
      <c r="N317" s="17" t="str">
        <f>'Price Catalogue - Services'!K$15</f>
        <v>N/A</v>
      </c>
      <c r="O317" s="5">
        <f>'Price Catalogue - Services'!L$15</f>
        <v>0</v>
      </c>
      <c r="P317" s="5">
        <f>'Price Catalogue - Services'!M$15</f>
        <v>40500</v>
      </c>
      <c r="Q317" s="5">
        <f>'Price Catalogue - Services'!N$15</f>
        <v>0</v>
      </c>
      <c r="R317" s="38">
        <f>'Price Catalogue - Services'!O$15</f>
        <v>0</v>
      </c>
      <c r="S317" s="17" t="str">
        <f>'Price Catalogue - Services'!P$15</f>
        <v>N/A</v>
      </c>
      <c r="T317" s="5" t="str">
        <f>'Price Catalogue - Services'!Q$15</f>
        <v>N/A</v>
      </c>
      <c r="U317" s="17" t="str">
        <f>'Price Catalogue - Services'!R$15</f>
        <v>The cost for network management for the entire managed datacentre.</v>
      </c>
      <c r="V317" s="17">
        <f>'Price Catalogue - Services'!S$15</f>
        <v>1</v>
      </c>
      <c r="W31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7" s="21">
        <f>PriceModelTable[[#This Row],[Service Fees]]+PriceModelTable[[#This Row],[Effort Bands]]</f>
        <v>0</v>
      </c>
      <c r="Z317" s="2"/>
      <c r="AA317" s="20"/>
    </row>
    <row r="318" spans="1:27" ht="11.25" customHeight="1" x14ac:dyDescent="0.25">
      <c r="A318" s="51" t="str">
        <f>'Volume Driver - NO EDIT'!$P$1</f>
        <v>2024</v>
      </c>
      <c r="B318" s="51">
        <f>'Volume Driver - NO EDIT'!$P$63</f>
        <v>12</v>
      </c>
      <c r="C318" s="51">
        <f>'Volume Driver - NO EDIT'!P$9</f>
        <v>9000</v>
      </c>
      <c r="D318" s="17" t="str">
        <f>'Price Catalogue - Services'!A$14</f>
        <v>ram-p</v>
      </c>
      <c r="E318" s="17" t="str">
        <f>'Price Catalogue - Services'!B$14</f>
        <v>6.1.1.4</v>
      </c>
      <c r="F318" s="17">
        <f>'Price Catalogue - Services'!C$14</f>
        <v>2</v>
      </c>
      <c r="G318" s="17" t="str">
        <f>'Price Catalogue - Services'!D$14</f>
        <v>Managed datacentre</v>
      </c>
      <c r="H318" s="17" t="str">
        <f>'Price Catalogue - Services'!E$14</f>
        <v>Cloud Service</v>
      </c>
      <c r="I318" s="17" t="str">
        <f>'Price Catalogue - Services'!F$14</f>
        <v>Compute, RAM</v>
      </c>
      <c r="J318" s="17" t="str">
        <f>'Price Catalogue - Services'!G$14</f>
        <v>GB</v>
      </c>
      <c r="K318" s="17" t="str">
        <f>'Price Catalogue - Services'!H$14</f>
        <v>Monthly service fee</v>
      </c>
      <c r="L318" s="17" t="str">
        <f>'Price Catalogue - Services'!I$14</f>
        <v>24/7</v>
      </c>
      <c r="M318" s="17" t="str">
        <f>'Price Catalogue - Services'!J$14</f>
        <v>private</v>
      </c>
      <c r="N318" s="17">
        <f>'Price Catalogue - Services'!K$14</f>
        <v>0</v>
      </c>
      <c r="O318" s="5">
        <f>'Price Catalogue - Services'!L$14</f>
        <v>0</v>
      </c>
      <c r="P318" s="5">
        <f>'Price Catalogue - Services'!M$14</f>
        <v>3.24</v>
      </c>
      <c r="Q318" s="5">
        <f>'Price Catalogue - Services'!N$14</f>
        <v>0</v>
      </c>
      <c r="R318" s="38">
        <f>'Price Catalogue - Services'!O$14</f>
        <v>0</v>
      </c>
      <c r="S318" s="17" t="str">
        <f>'Price Catalogue - Services'!P$14</f>
        <v>N/A</v>
      </c>
      <c r="T318" s="5" t="str">
        <f>'Price Catalogue - Services'!Q$14</f>
        <v>N/A</v>
      </c>
      <c r="U318" s="17" t="str">
        <f>'Price Catalogue - Services'!R$14</f>
        <v>The amount of provisioned RAM for powered on VMs, per GB.</v>
      </c>
      <c r="V318" s="17">
        <f>'Price Catalogue - Services'!S$14</f>
        <v>1</v>
      </c>
      <c r="W31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8" s="42">
        <f>PriceModelTable[[#This Row],[Service Fees]]+PriceModelTable[[#This Row],[Effort Bands]]</f>
        <v>0</v>
      </c>
      <c r="Z318" s="2"/>
      <c r="AA318" s="20"/>
    </row>
    <row r="319" spans="1:27" ht="11.25" customHeight="1" x14ac:dyDescent="0.25">
      <c r="A319" s="51" t="str">
        <f>'Volume Driver - NO EDIT'!$P$1</f>
        <v>2024</v>
      </c>
      <c r="B319" s="51">
        <f>'Volume Driver - NO EDIT'!$P$63</f>
        <v>12</v>
      </c>
      <c r="C319" s="51">
        <f>'Volume Driver - NO EDIT'!P$13</f>
        <v>13000</v>
      </c>
      <c r="D319" s="17" t="str">
        <f>'Price Catalogue - Services'!A$18</f>
        <v>silver-dr-p</v>
      </c>
      <c r="E319" s="17" t="str">
        <f>'Price Catalogue - Services'!B$18</f>
        <v>6.1.1.4</v>
      </c>
      <c r="F319" s="17">
        <f>'Price Catalogue - Services'!C$18</f>
        <v>6</v>
      </c>
      <c r="G319" s="17" t="str">
        <f>'Price Catalogue - Services'!D$18</f>
        <v>Managed datacentre</v>
      </c>
      <c r="H319" s="17" t="str">
        <f>'Price Catalogue - Services'!E$18</f>
        <v>Cloud Service</v>
      </c>
      <c r="I319" s="17" t="str">
        <f>'Price Catalogue - Services'!F$18</f>
        <v>Storage, silver, replicated</v>
      </c>
      <c r="J319" s="17" t="str">
        <f>'Price Catalogue - Services'!G$18</f>
        <v>GB</v>
      </c>
      <c r="K319" s="17" t="str">
        <f>'Price Catalogue - Services'!H$18</f>
        <v>Monthly service fee</v>
      </c>
      <c r="L319" s="17" t="str">
        <f>'Price Catalogue - Services'!I$18</f>
        <v>24/7</v>
      </c>
      <c r="M319" s="17" t="str">
        <f>'Price Catalogue - Services'!J$18</f>
        <v>private</v>
      </c>
      <c r="N319" s="17">
        <f>'Price Catalogue - Services'!K$18</f>
        <v>0</v>
      </c>
      <c r="O319" s="5">
        <f>'Price Catalogue - Services'!L$18</f>
        <v>0</v>
      </c>
      <c r="P319" s="5">
        <f>'Price Catalogue - Services'!M$18</f>
        <v>0.41</v>
      </c>
      <c r="Q319" s="5">
        <f>'Price Catalogue - Services'!N$18</f>
        <v>0</v>
      </c>
      <c r="R319" s="38">
        <f>'Price Catalogue - Services'!O$18</f>
        <v>0</v>
      </c>
      <c r="S319" s="17" t="str">
        <f>'Price Catalogue - Services'!P$18</f>
        <v>N/A</v>
      </c>
      <c r="T319" s="5" t="str">
        <f>'Price Catalogue - Services'!Q$18</f>
        <v>N/A</v>
      </c>
      <c r="U319" s="17" t="str">
        <f>'Price Catalogue - Services'!R$18</f>
        <v>The amount of provisioned storage, "silver" tier, with cross-datacentre replication, per GB.</v>
      </c>
      <c r="V319" s="17">
        <f>'Price Catalogue - Services'!S$18</f>
        <v>1</v>
      </c>
      <c r="W31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1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19" s="42">
        <f>PriceModelTable[[#This Row],[Service Fees]]+PriceModelTable[[#This Row],[Effort Bands]]</f>
        <v>0</v>
      </c>
      <c r="Z319" s="2"/>
      <c r="AA319" s="20"/>
    </row>
    <row r="320" spans="1:27" ht="11.25" customHeight="1" x14ac:dyDescent="0.25">
      <c r="A320" s="51" t="str">
        <f>'Volume Driver - NO EDIT'!$P$1</f>
        <v>2024</v>
      </c>
      <c r="B320" s="51">
        <f>'Volume Driver - NO EDIT'!$P$63</f>
        <v>12</v>
      </c>
      <c r="C320" s="51">
        <f>'Volume Driver - NO EDIT'!P$14</f>
        <v>137000</v>
      </c>
      <c r="D320" s="17" t="str">
        <f>'Price Catalogue - Services'!A$19</f>
        <v>silver-p</v>
      </c>
      <c r="E320" s="17" t="str">
        <f>'Price Catalogue - Services'!B$19</f>
        <v>6.1.1.4</v>
      </c>
      <c r="F320" s="17">
        <f>'Price Catalogue - Services'!C$19</f>
        <v>7</v>
      </c>
      <c r="G320" s="17" t="str">
        <f>'Price Catalogue - Services'!D$19</f>
        <v>Managed datacentre</v>
      </c>
      <c r="H320" s="17" t="str">
        <f>'Price Catalogue - Services'!E$19</f>
        <v>Cloud Service</v>
      </c>
      <c r="I320" s="17" t="str">
        <f>'Price Catalogue - Services'!F$19</f>
        <v>Storage, silver</v>
      </c>
      <c r="J320" s="17" t="str">
        <f>'Price Catalogue - Services'!G$19</f>
        <v>GB</v>
      </c>
      <c r="K320" s="17" t="str">
        <f>'Price Catalogue - Services'!H$19</f>
        <v>Monthly service fee</v>
      </c>
      <c r="L320" s="17" t="str">
        <f>'Price Catalogue - Services'!I$19</f>
        <v>24/7</v>
      </c>
      <c r="M320" s="17" t="str">
        <f>'Price Catalogue - Services'!J$19</f>
        <v>private</v>
      </c>
      <c r="N320" s="17">
        <f>'Price Catalogue - Services'!K$19</f>
        <v>0</v>
      </c>
      <c r="O320" s="5">
        <f>'Price Catalogue - Services'!L$19</f>
        <v>0</v>
      </c>
      <c r="P320" s="5">
        <f>'Price Catalogue - Services'!M$19</f>
        <v>0.2</v>
      </c>
      <c r="Q320" s="5">
        <f>'Price Catalogue - Services'!N$19</f>
        <v>0</v>
      </c>
      <c r="R320" s="38">
        <f>'Price Catalogue - Services'!O$19</f>
        <v>0</v>
      </c>
      <c r="S320" s="17" t="str">
        <f>'Price Catalogue - Services'!P$19</f>
        <v>N/A</v>
      </c>
      <c r="T320" s="5" t="str">
        <f>'Price Catalogue - Services'!Q$19</f>
        <v>N/A</v>
      </c>
      <c r="U320" s="17" t="str">
        <f>'Price Catalogue - Services'!R$19</f>
        <v>The amount of provisioned storage, "silver" tier, per GB.</v>
      </c>
      <c r="V320" s="17">
        <f>'Price Catalogue - Services'!S$19</f>
        <v>1</v>
      </c>
      <c r="W32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0" s="42">
        <f>PriceModelTable[[#This Row],[Service Fees]]+PriceModelTable[[#This Row],[Effort Bands]]</f>
        <v>0</v>
      </c>
      <c r="Z320" s="2"/>
      <c r="AA320" s="20"/>
    </row>
    <row r="321" spans="1:27" ht="11.25" customHeight="1" x14ac:dyDescent="0.25">
      <c r="A321" s="51" t="str">
        <f>'Volume Driver - NO EDIT'!$P$1</f>
        <v>2024</v>
      </c>
      <c r="B321" s="51">
        <f>'Volume Driver - NO EDIT'!$P$63</f>
        <v>12</v>
      </c>
      <c r="C321" s="51">
        <f>'Volume Driver - NO EDIT'!P$23</f>
        <v>0</v>
      </c>
      <c r="D321" s="17" t="str">
        <f>'Price Catalogue - Services'!A$28</f>
        <v>bronze-tc</v>
      </c>
      <c r="E321" s="17" t="str">
        <f>'Price Catalogue - Services'!B$28</f>
        <v>6.1.1.4</v>
      </c>
      <c r="F321" s="17">
        <f>'Price Catalogue - Services'!C$28</f>
        <v>8</v>
      </c>
      <c r="G321" s="17" t="str">
        <f>'Price Catalogue - Services'!D$28</f>
        <v>Managed datacentre</v>
      </c>
      <c r="H321" s="17" t="str">
        <f>'Price Catalogue - Services'!E$28</f>
        <v>Cloud Service</v>
      </c>
      <c r="I321" s="17" t="str">
        <f>'Price Catalogue - Services'!F$28</f>
        <v>Storage, bronze</v>
      </c>
      <c r="J321" s="17" t="str">
        <f>'Price Catalogue - Services'!G$28</f>
        <v>GB</v>
      </c>
      <c r="K321" s="17" t="str">
        <f>'Price Catalogue - Services'!H$28</f>
        <v>Monthly service fee</v>
      </c>
      <c r="L321" s="17" t="str">
        <f>'Price Catalogue - Services'!I$28</f>
        <v>24/7</v>
      </c>
      <c r="M321" s="17" t="str">
        <f>'Price Catalogue - Services'!J$28</f>
        <v>trusted community</v>
      </c>
      <c r="N321" s="17" t="str">
        <f>'Price Catalogue - Services'!K$28</f>
        <v>N/A</v>
      </c>
      <c r="O321" s="5">
        <f>'Price Catalogue - Services'!L$28</f>
        <v>0</v>
      </c>
      <c r="P321" s="5" t="str">
        <f>'Price Catalogue - Services'!M$28</f>
        <v>N/A</v>
      </c>
      <c r="Q321" s="5">
        <f>'Price Catalogue - Services'!N$28</f>
        <v>0</v>
      </c>
      <c r="R321" s="38">
        <f>'Price Catalogue - Services'!O$28</f>
        <v>0</v>
      </c>
      <c r="S321" s="17" t="str">
        <f>'Price Catalogue - Services'!P$28</f>
        <v>N/A</v>
      </c>
      <c r="T321" s="5" t="str">
        <f>'Price Catalogue - Services'!Q$28</f>
        <v>N/A</v>
      </c>
      <c r="U321" s="17" t="str">
        <f>'Price Catalogue - Services'!R$28</f>
        <v>The amount of provisioned storage, "bronze" tier, per GB.</v>
      </c>
      <c r="V321" s="17">
        <f>'Price Catalogue - Services'!S$28</f>
        <v>1</v>
      </c>
      <c r="W32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1" s="42">
        <f>PriceModelTable[[#This Row],[Service Fees]]+PriceModelTable[[#This Row],[Effort Bands]]</f>
        <v>0</v>
      </c>
      <c r="Z321" s="2"/>
      <c r="AA321" s="20"/>
    </row>
    <row r="322" spans="1:27" ht="11.25" customHeight="1" x14ac:dyDescent="0.25">
      <c r="A322" s="51" t="str">
        <f>'Volume Driver - NO EDIT'!$P$1</f>
        <v>2024</v>
      </c>
      <c r="B322" s="51">
        <f>'Volume Driver - NO EDIT'!$P$63</f>
        <v>12</v>
      </c>
      <c r="C322" s="51">
        <f>'Volume Driver - NO EDIT'!P$16</f>
        <v>0</v>
      </c>
      <c r="D322" s="17" t="str">
        <f>'Price Catalogue - Services'!A$21</f>
        <v>cpu-tc</v>
      </c>
      <c r="E322" s="17" t="str">
        <f>'Price Catalogue - Services'!B$21</f>
        <v>6.1.1.4</v>
      </c>
      <c r="F322" s="17">
        <f>'Price Catalogue - Services'!C$21</f>
        <v>1</v>
      </c>
      <c r="G322" s="17" t="str">
        <f>'Price Catalogue - Services'!D$21</f>
        <v>Managed datacentre</v>
      </c>
      <c r="H322" s="17" t="str">
        <f>'Price Catalogue - Services'!E$21</f>
        <v>Cloud Service</v>
      </c>
      <c r="I322" s="17" t="str">
        <f>'Price Catalogue - Services'!F$21</f>
        <v>Compute, CPU</v>
      </c>
      <c r="J322" s="17" t="str">
        <f>'Price Catalogue - Services'!G$21</f>
        <v>vCPU</v>
      </c>
      <c r="K322" s="17" t="str">
        <f>'Price Catalogue - Services'!H$21</f>
        <v>Monthly service fee</v>
      </c>
      <c r="L322" s="17" t="str">
        <f>'Price Catalogue - Services'!I$21</f>
        <v>24/7</v>
      </c>
      <c r="M322" s="17" t="str">
        <f>'Price Catalogue - Services'!J$21</f>
        <v>trusted community</v>
      </c>
      <c r="N322" s="17" t="str">
        <f>'Price Catalogue - Services'!K$21</f>
        <v>N/A</v>
      </c>
      <c r="O322" s="5">
        <f>'Price Catalogue - Services'!L$21</f>
        <v>0</v>
      </c>
      <c r="P322" s="5" t="str">
        <f>'Price Catalogue - Services'!M$21</f>
        <v>N/A</v>
      </c>
      <c r="Q322" s="5">
        <f>'Price Catalogue - Services'!N$21</f>
        <v>0</v>
      </c>
      <c r="R322" s="38">
        <f>'Price Catalogue - Services'!O$21</f>
        <v>0</v>
      </c>
      <c r="S322" s="17" t="str">
        <f>'Price Catalogue - Services'!P$21</f>
        <v>N/A</v>
      </c>
      <c r="T322" s="5" t="str">
        <f>'Price Catalogue - Services'!Q$21</f>
        <v>N/A</v>
      </c>
      <c r="U322" s="17" t="str">
        <f>'Price Catalogue - Services'!R$21</f>
        <v>The number of provisioned virtual CPUs for powered on VMs, per vCPU.</v>
      </c>
      <c r="V322" s="17">
        <f>'Price Catalogue - Services'!S$21</f>
        <v>1</v>
      </c>
      <c r="W32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2" s="42">
        <f>PriceModelTable[[#This Row],[Service Fees]]+PriceModelTable[[#This Row],[Effort Bands]]</f>
        <v>0</v>
      </c>
      <c r="Z322" s="2"/>
      <c r="AA322" s="20"/>
    </row>
    <row r="323" spans="1:27" ht="11.25" customHeight="1" x14ac:dyDescent="0.25">
      <c r="A323" s="51" t="str">
        <f>'Volume Driver - NO EDIT'!$P$1</f>
        <v>2024</v>
      </c>
      <c r="B323" s="51">
        <f>'Volume Driver - NO EDIT'!$P$63</f>
        <v>12</v>
      </c>
      <c r="C323" s="51">
        <f>'Volume Driver - NO EDIT'!P$19</f>
        <v>0</v>
      </c>
      <c r="D323" s="17" t="str">
        <f>'Price Catalogue - Services'!A$24</f>
        <v>gold-dr-tc</v>
      </c>
      <c r="E323" s="17" t="str">
        <f>'Price Catalogue - Services'!B$24</f>
        <v>6.1.1.4</v>
      </c>
      <c r="F323" s="17">
        <f>'Price Catalogue - Services'!C$24</f>
        <v>4</v>
      </c>
      <c r="G323" s="17" t="str">
        <f>'Price Catalogue - Services'!D$24</f>
        <v>Managed datacentre</v>
      </c>
      <c r="H323" s="17" t="str">
        <f>'Price Catalogue - Services'!E$24</f>
        <v>Cloud Service</v>
      </c>
      <c r="I323" s="17" t="str">
        <f>'Price Catalogue - Services'!F$24</f>
        <v>Storage, gold, replicated</v>
      </c>
      <c r="J323" s="17" t="str">
        <f>'Price Catalogue - Services'!G$24</f>
        <v>GB</v>
      </c>
      <c r="K323" s="17" t="str">
        <f>'Price Catalogue - Services'!H$24</f>
        <v>Monthly service fee</v>
      </c>
      <c r="L323" s="17" t="str">
        <f>'Price Catalogue - Services'!I$24</f>
        <v>24/7</v>
      </c>
      <c r="M323" s="17" t="str">
        <f>'Price Catalogue - Services'!J$24</f>
        <v>trusted community</v>
      </c>
      <c r="N323" s="17" t="str">
        <f>'Price Catalogue - Services'!K$24</f>
        <v>N/A</v>
      </c>
      <c r="O323" s="5">
        <f>'Price Catalogue - Services'!L$24</f>
        <v>0</v>
      </c>
      <c r="P323" s="5" t="str">
        <f>'Price Catalogue - Services'!M$24</f>
        <v>N/A</v>
      </c>
      <c r="Q323" s="5">
        <f>'Price Catalogue - Services'!N$24</f>
        <v>0</v>
      </c>
      <c r="R323" s="38">
        <f>'Price Catalogue - Services'!O$24</f>
        <v>0</v>
      </c>
      <c r="S323" s="17" t="str">
        <f>'Price Catalogue - Services'!P$24</f>
        <v>N/A</v>
      </c>
      <c r="T323" s="5" t="str">
        <f>'Price Catalogue - Services'!Q$24</f>
        <v>N/A</v>
      </c>
      <c r="U323" s="17" t="str">
        <f>'Price Catalogue - Services'!R$24</f>
        <v>The amount of provisioned storage, "gold" tier, with cross-datacentre replication, per GB.</v>
      </c>
      <c r="V323" s="17">
        <f>'Price Catalogue - Services'!S$24</f>
        <v>1</v>
      </c>
      <c r="W32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3" s="42">
        <f>PriceModelTable[[#This Row],[Service Fees]]+PriceModelTable[[#This Row],[Effort Bands]]</f>
        <v>0</v>
      </c>
      <c r="Z323" s="2"/>
      <c r="AA323" s="20"/>
    </row>
    <row r="324" spans="1:27" ht="11.25" customHeight="1" x14ac:dyDescent="0.25">
      <c r="A324" s="51" t="str">
        <f>'Volume Driver - NO EDIT'!$P$1</f>
        <v>2024</v>
      </c>
      <c r="B324" s="51">
        <f>'Volume Driver - NO EDIT'!$P$63</f>
        <v>12</v>
      </c>
      <c r="C324" s="51">
        <f>'Volume Driver - NO EDIT'!P$20</f>
        <v>0</v>
      </c>
      <c r="D324" s="17" t="str">
        <f>'Price Catalogue - Services'!A$25</f>
        <v>gold-tc</v>
      </c>
      <c r="E324" s="17" t="str">
        <f>'Price Catalogue - Services'!B$25</f>
        <v>6.1.1.4</v>
      </c>
      <c r="F324" s="17">
        <f>'Price Catalogue - Services'!C$25</f>
        <v>5</v>
      </c>
      <c r="G324" s="17" t="str">
        <f>'Price Catalogue - Services'!D$25</f>
        <v>Managed datacentre</v>
      </c>
      <c r="H324" s="17" t="str">
        <f>'Price Catalogue - Services'!E$25</f>
        <v>Cloud Service</v>
      </c>
      <c r="I324" s="17" t="str">
        <f>'Price Catalogue - Services'!F$25</f>
        <v>Storage, gold</v>
      </c>
      <c r="J324" s="17" t="str">
        <f>'Price Catalogue - Services'!G$25</f>
        <v>GB</v>
      </c>
      <c r="K324" s="17" t="str">
        <f>'Price Catalogue - Services'!H$25</f>
        <v>Monthly service fee</v>
      </c>
      <c r="L324" s="17" t="str">
        <f>'Price Catalogue - Services'!I$25</f>
        <v>24/7</v>
      </c>
      <c r="M324" s="17" t="str">
        <f>'Price Catalogue - Services'!J$25</f>
        <v>trusted community</v>
      </c>
      <c r="N324" s="17" t="str">
        <f>'Price Catalogue - Services'!K$25</f>
        <v>N/A</v>
      </c>
      <c r="O324" s="5">
        <f>'Price Catalogue - Services'!L$25</f>
        <v>0</v>
      </c>
      <c r="P324" s="5" t="str">
        <f>'Price Catalogue - Services'!M$25</f>
        <v>N/A</v>
      </c>
      <c r="Q324" s="5">
        <f>'Price Catalogue - Services'!N$25</f>
        <v>0</v>
      </c>
      <c r="R324" s="38">
        <f>'Price Catalogue - Services'!O$25</f>
        <v>0</v>
      </c>
      <c r="S324" s="17" t="str">
        <f>'Price Catalogue - Services'!P$25</f>
        <v>N/A</v>
      </c>
      <c r="T324" s="5" t="str">
        <f>'Price Catalogue - Services'!Q$25</f>
        <v>N/A</v>
      </c>
      <c r="U324" s="17" t="str">
        <f>'Price Catalogue - Services'!R$25</f>
        <v>The amount of provisioned storage, "gold" tier, per GB.</v>
      </c>
      <c r="V324" s="17">
        <f>'Price Catalogue - Services'!S$25</f>
        <v>1</v>
      </c>
      <c r="W32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4" s="42">
        <f>PriceModelTable[[#This Row],[Service Fees]]+PriceModelTable[[#This Row],[Effort Bands]]</f>
        <v>0</v>
      </c>
      <c r="Z324" s="2"/>
      <c r="AA324" s="20"/>
    </row>
    <row r="325" spans="1:27" ht="11.25" customHeight="1" x14ac:dyDescent="0.25">
      <c r="A325" s="51" t="str">
        <f>'Volume Driver - NO EDIT'!$P$1</f>
        <v>2024</v>
      </c>
      <c r="B325" s="51">
        <f>'Volume Driver - NO EDIT'!$P$63</f>
        <v>12</v>
      </c>
      <c r="C325" s="51">
        <f>'Volume Driver - NO EDIT'!P$18</f>
        <v>0</v>
      </c>
      <c r="D325" s="17" t="str">
        <f>'Price Catalogue - Services'!A$23</f>
        <v>net-tc</v>
      </c>
      <c r="E325" s="17" t="str">
        <f>'Price Catalogue - Services'!B$23</f>
        <v>6.1.1.4</v>
      </c>
      <c r="F325" s="17">
        <f>'Price Catalogue - Services'!C$23</f>
        <v>3</v>
      </c>
      <c r="G325" s="17" t="str">
        <f>'Price Catalogue - Services'!D$23</f>
        <v>Managed datacentre</v>
      </c>
      <c r="H325" s="17" t="str">
        <f>'Price Catalogue - Services'!E$23</f>
        <v>Cloud Service</v>
      </c>
      <c r="I325" s="17" t="str">
        <f>'Price Catalogue - Services'!F$23</f>
        <v>Compute, network</v>
      </c>
      <c r="J325" s="17" t="str">
        <f>'Price Catalogue - Services'!G$23</f>
        <v>managed datacentre</v>
      </c>
      <c r="K325" s="17" t="str">
        <f>'Price Catalogue - Services'!H$23</f>
        <v>Monthly service fee</v>
      </c>
      <c r="L325" s="17" t="str">
        <f>'Price Catalogue - Services'!I$23</f>
        <v>24/7</v>
      </c>
      <c r="M325" s="17" t="str">
        <f>'Price Catalogue - Services'!J$23</f>
        <v>trusted community</v>
      </c>
      <c r="N325" s="17" t="str">
        <f>'Price Catalogue - Services'!K$23</f>
        <v>N/A</v>
      </c>
      <c r="O325" s="5">
        <f>'Price Catalogue - Services'!L$23</f>
        <v>0</v>
      </c>
      <c r="P325" s="5" t="str">
        <f>'Price Catalogue - Services'!M$23</f>
        <v>N/A</v>
      </c>
      <c r="Q325" s="5">
        <f>'Price Catalogue - Services'!N$23</f>
        <v>0</v>
      </c>
      <c r="R325" s="38">
        <f>'Price Catalogue - Services'!O$23</f>
        <v>0</v>
      </c>
      <c r="S325" s="17" t="str">
        <f>'Price Catalogue - Services'!P$23</f>
        <v>N/A</v>
      </c>
      <c r="T325" s="5" t="str">
        <f>'Price Catalogue - Services'!Q$23</f>
        <v>N/A</v>
      </c>
      <c r="U325" s="17" t="str">
        <f>'Price Catalogue - Services'!R$23</f>
        <v>The cost for network management for the entire managed datacentre.</v>
      </c>
      <c r="V325" s="17">
        <f>'Price Catalogue - Services'!S$23</f>
        <v>1</v>
      </c>
      <c r="W32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5" s="42">
        <f>PriceModelTable[[#This Row],[Service Fees]]+PriceModelTable[[#This Row],[Effort Bands]]</f>
        <v>0</v>
      </c>
      <c r="Z325" s="2"/>
      <c r="AA325" s="20"/>
    </row>
    <row r="326" spans="1:27" ht="11.25" customHeight="1" x14ac:dyDescent="0.25">
      <c r="A326" s="51" t="str">
        <f>'Volume Driver - NO EDIT'!$P$1</f>
        <v>2024</v>
      </c>
      <c r="B326" s="51">
        <f>'Volume Driver - NO EDIT'!$P$63</f>
        <v>12</v>
      </c>
      <c r="C326" s="51">
        <f>'Volume Driver - NO EDIT'!P$17</f>
        <v>0</v>
      </c>
      <c r="D326" s="17" t="str">
        <f>'Price Catalogue - Services'!A$22</f>
        <v>ram-tc</v>
      </c>
      <c r="E326" s="17" t="str">
        <f>'Price Catalogue - Services'!B$22</f>
        <v>6.1.1.4</v>
      </c>
      <c r="F326" s="17">
        <f>'Price Catalogue - Services'!C$22</f>
        <v>2</v>
      </c>
      <c r="G326" s="17" t="str">
        <f>'Price Catalogue - Services'!D$22</f>
        <v>Managed datacentre</v>
      </c>
      <c r="H326" s="17" t="str">
        <f>'Price Catalogue - Services'!E$22</f>
        <v>Cloud Service</v>
      </c>
      <c r="I326" s="17" t="str">
        <f>'Price Catalogue - Services'!F$22</f>
        <v>Compute, RAM</v>
      </c>
      <c r="J326" s="17" t="str">
        <f>'Price Catalogue - Services'!G$22</f>
        <v>GB</v>
      </c>
      <c r="K326" s="17" t="str">
        <f>'Price Catalogue - Services'!H$22</f>
        <v>Monthly service fee</v>
      </c>
      <c r="L326" s="17" t="str">
        <f>'Price Catalogue - Services'!I$22</f>
        <v>24/7</v>
      </c>
      <c r="M326" s="17" t="str">
        <f>'Price Catalogue - Services'!J$22</f>
        <v>trusted community</v>
      </c>
      <c r="N326" s="17" t="str">
        <f>'Price Catalogue - Services'!K$22</f>
        <v>N/A</v>
      </c>
      <c r="O326" s="5">
        <f>'Price Catalogue - Services'!L$22</f>
        <v>0</v>
      </c>
      <c r="P326" s="5" t="str">
        <f>'Price Catalogue - Services'!M$22</f>
        <v>N/A</v>
      </c>
      <c r="Q326" s="5">
        <f>'Price Catalogue - Services'!N$22</f>
        <v>0</v>
      </c>
      <c r="R326" s="38">
        <f>'Price Catalogue - Services'!O$22</f>
        <v>0</v>
      </c>
      <c r="S326" s="17" t="str">
        <f>'Price Catalogue - Services'!P$22</f>
        <v>N/A</v>
      </c>
      <c r="T326" s="5" t="str">
        <f>'Price Catalogue - Services'!Q$22</f>
        <v>N/A</v>
      </c>
      <c r="U326" s="17" t="str">
        <f>'Price Catalogue - Services'!R$22</f>
        <v>The amount of provisioned RAM for powered on VMs, per GB.</v>
      </c>
      <c r="V326" s="17">
        <f>'Price Catalogue - Services'!S$22</f>
        <v>1</v>
      </c>
      <c r="W32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6" s="42">
        <f>PriceModelTable[[#This Row],[Service Fees]]+PriceModelTable[[#This Row],[Effort Bands]]</f>
        <v>0</v>
      </c>
      <c r="Z326" s="2"/>
      <c r="AA326" s="20"/>
    </row>
    <row r="327" spans="1:27" ht="11.25" customHeight="1" x14ac:dyDescent="0.25">
      <c r="A327" s="51" t="str">
        <f>'Volume Driver - NO EDIT'!$P$1</f>
        <v>2024</v>
      </c>
      <c r="B327" s="51">
        <f>'Volume Driver - NO EDIT'!$P$63</f>
        <v>12</v>
      </c>
      <c r="C327" s="51">
        <f>'Volume Driver - NO EDIT'!P$21</f>
        <v>0</v>
      </c>
      <c r="D327" s="17" t="str">
        <f>'Price Catalogue - Services'!A$26</f>
        <v>silver-dr-tc</v>
      </c>
      <c r="E327" s="17" t="str">
        <f>'Price Catalogue - Services'!B$26</f>
        <v>6.1.1.4</v>
      </c>
      <c r="F327" s="17">
        <f>'Price Catalogue - Services'!C$26</f>
        <v>6</v>
      </c>
      <c r="G327" s="17" t="str">
        <f>'Price Catalogue - Services'!D$26</f>
        <v>Managed datacentre</v>
      </c>
      <c r="H327" s="17" t="str">
        <f>'Price Catalogue - Services'!E$26</f>
        <v>Cloud Service</v>
      </c>
      <c r="I327" s="17" t="str">
        <f>'Price Catalogue - Services'!F$26</f>
        <v>Storage, silver, replicated</v>
      </c>
      <c r="J327" s="17" t="str">
        <f>'Price Catalogue - Services'!G$26</f>
        <v>GB</v>
      </c>
      <c r="K327" s="17" t="str">
        <f>'Price Catalogue - Services'!H$26</f>
        <v>Monthly service fee</v>
      </c>
      <c r="L327" s="17" t="str">
        <f>'Price Catalogue - Services'!I$26</f>
        <v>24/7</v>
      </c>
      <c r="M327" s="17" t="str">
        <f>'Price Catalogue - Services'!J$26</f>
        <v>trusted community</v>
      </c>
      <c r="N327" s="17" t="str">
        <f>'Price Catalogue - Services'!K$26</f>
        <v>N/A</v>
      </c>
      <c r="O327" s="5">
        <f>'Price Catalogue - Services'!L$26</f>
        <v>0</v>
      </c>
      <c r="P327" s="5" t="str">
        <f>'Price Catalogue - Services'!M$26</f>
        <v>N/A</v>
      </c>
      <c r="Q327" s="5">
        <f>'Price Catalogue - Services'!N$26</f>
        <v>0</v>
      </c>
      <c r="R327" s="38">
        <f>'Price Catalogue - Services'!O$26</f>
        <v>0</v>
      </c>
      <c r="S327" s="17" t="str">
        <f>'Price Catalogue - Services'!P$26</f>
        <v>N/A</v>
      </c>
      <c r="T327" s="5" t="str">
        <f>'Price Catalogue - Services'!Q$26</f>
        <v>N/A</v>
      </c>
      <c r="U327" s="17" t="str">
        <f>'Price Catalogue - Services'!R$26</f>
        <v>The amount of provisioned storage, "silver" tier, with cross-datacentre replication, per GB.</v>
      </c>
      <c r="V327" s="17">
        <f>'Price Catalogue - Services'!S$26</f>
        <v>1</v>
      </c>
      <c r="W32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7" s="42">
        <f>PriceModelTable[[#This Row],[Service Fees]]+PriceModelTable[[#This Row],[Effort Bands]]</f>
        <v>0</v>
      </c>
      <c r="Z327" s="2"/>
      <c r="AA327" s="20"/>
    </row>
    <row r="328" spans="1:27" ht="11.25" customHeight="1" x14ac:dyDescent="0.25">
      <c r="A328" s="51" t="str">
        <f>'Volume Driver - NO EDIT'!$P$1</f>
        <v>2024</v>
      </c>
      <c r="B328" s="51">
        <f>'Volume Driver - NO EDIT'!$P$63</f>
        <v>12</v>
      </c>
      <c r="C328" s="51">
        <f>'Volume Driver - NO EDIT'!P$22</f>
        <v>0</v>
      </c>
      <c r="D328" s="17" t="str">
        <f>'Price Catalogue - Services'!A$27</f>
        <v>silver-tc</v>
      </c>
      <c r="E328" s="17" t="str">
        <f>'Price Catalogue - Services'!B$27</f>
        <v>6.1.1.4</v>
      </c>
      <c r="F328" s="17">
        <f>'Price Catalogue - Services'!C$27</f>
        <v>7</v>
      </c>
      <c r="G328" s="17" t="str">
        <f>'Price Catalogue - Services'!D$27</f>
        <v>Managed datacentre</v>
      </c>
      <c r="H328" s="17" t="str">
        <f>'Price Catalogue - Services'!E$27</f>
        <v>Cloud Service</v>
      </c>
      <c r="I328" s="17" t="str">
        <f>'Price Catalogue - Services'!F$27</f>
        <v>Storage, silver</v>
      </c>
      <c r="J328" s="17" t="str">
        <f>'Price Catalogue - Services'!G$27</f>
        <v>GB</v>
      </c>
      <c r="K328" s="17" t="str">
        <f>'Price Catalogue - Services'!H$27</f>
        <v>Monthly service fee</v>
      </c>
      <c r="L328" s="17" t="str">
        <f>'Price Catalogue - Services'!I$27</f>
        <v>24/7</v>
      </c>
      <c r="M328" s="17" t="str">
        <f>'Price Catalogue - Services'!J$27</f>
        <v>trusted community</v>
      </c>
      <c r="N328" s="17" t="str">
        <f>'Price Catalogue - Services'!K$27</f>
        <v>N/A</v>
      </c>
      <c r="O328" s="5">
        <f>'Price Catalogue - Services'!L$27</f>
        <v>0</v>
      </c>
      <c r="P328" s="5" t="str">
        <f>'Price Catalogue - Services'!M$27</f>
        <v>N/A</v>
      </c>
      <c r="Q328" s="5">
        <f>'Price Catalogue - Services'!N$27</f>
        <v>0</v>
      </c>
      <c r="R328" s="38">
        <f>'Price Catalogue - Services'!O$27</f>
        <v>0</v>
      </c>
      <c r="S328" s="17" t="str">
        <f>'Price Catalogue - Services'!P$27</f>
        <v>N/A</v>
      </c>
      <c r="T328" s="5" t="str">
        <f>'Price Catalogue - Services'!Q$27</f>
        <v>N/A</v>
      </c>
      <c r="U328" s="17" t="str">
        <f>'Price Catalogue - Services'!R$27</f>
        <v>The amount of provisioned storage, "silver" tier, per GB.</v>
      </c>
      <c r="V328" s="17">
        <f>'Price Catalogue - Services'!S$27</f>
        <v>1</v>
      </c>
      <c r="W32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8" s="42">
        <f>PriceModelTable[[#This Row],[Service Fees]]+PriceModelTable[[#This Row],[Effort Bands]]</f>
        <v>0</v>
      </c>
      <c r="Z328" s="2"/>
      <c r="AA328" s="20"/>
    </row>
    <row r="329" spans="1:27" ht="11.25" customHeight="1" x14ac:dyDescent="0.25">
      <c r="A329" s="51" t="str">
        <f>'Volume Driver - NO EDIT'!$P$1</f>
        <v>2024</v>
      </c>
      <c r="B329" s="51">
        <f>'Volume Driver - NO EDIT'!$P$63</f>
        <v>12</v>
      </c>
      <c r="C329" s="51">
        <f>'Volume Driver - NO EDIT'!P$26</f>
        <v>640</v>
      </c>
      <c r="D329" s="17" t="str">
        <f>'Price Catalogue - Services'!A$31</f>
        <v>lic-lnx</v>
      </c>
      <c r="E329" s="17" t="str">
        <f>'Price Catalogue - Services'!B$31</f>
        <v>6.1.1.5</v>
      </c>
      <c r="F329" s="17">
        <f>'Price Catalogue - Services'!C$31</f>
        <v>0</v>
      </c>
      <c r="G329" s="17" t="str">
        <f>'Price Catalogue - Services'!D$31</f>
        <v>Managed datacentre</v>
      </c>
      <c r="H329" s="17" t="str">
        <f>'Price Catalogue - Services'!E$31</f>
        <v>Managed OS</v>
      </c>
      <c r="I329" s="17" t="str">
        <f>'Price Catalogue - Services'!F$31</f>
        <v>OS license, Linux</v>
      </c>
      <c r="J329" s="17" t="str">
        <f>'Price Catalogue - Services'!G$31</f>
        <v>VM</v>
      </c>
      <c r="K329" s="17" t="str">
        <f>'Price Catalogue - Services'!H$31</f>
        <v>Monthly service fee</v>
      </c>
      <c r="L329" s="17" t="str">
        <f>'Price Catalogue - Services'!I$31</f>
        <v>24/7</v>
      </c>
      <c r="M329" s="17" t="str">
        <f>'Price Catalogue - Services'!J$31</f>
        <v>private</v>
      </c>
      <c r="N329" s="17">
        <f>'Price Catalogue - Services'!K$31</f>
        <v>0</v>
      </c>
      <c r="O329" s="5">
        <f>'Price Catalogue - Services'!L$31</f>
        <v>0</v>
      </c>
      <c r="P329" s="5">
        <f>'Price Catalogue - Services'!M$31</f>
        <v>31.5</v>
      </c>
      <c r="Q329" s="5">
        <f>'Price Catalogue - Services'!N$31</f>
        <v>0</v>
      </c>
      <c r="R329" s="38">
        <f>'Price Catalogue - Services'!O$31</f>
        <v>0</v>
      </c>
      <c r="S329" s="17" t="str">
        <f>'Price Catalogue - Services'!P$31</f>
        <v>N/A</v>
      </c>
      <c r="T329" s="5" t="str">
        <f>'Price Catalogue - Services'!Q$31</f>
        <v>N/A</v>
      </c>
      <c r="U329" s="17" t="str">
        <f>'Price Catalogue - Services'!R$31</f>
        <v>The license for one instance of RHEL for a powered on VM.</v>
      </c>
      <c r="V329" s="17">
        <f>'Price Catalogue - Services'!S$31</f>
        <v>1</v>
      </c>
      <c r="W32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2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29" s="42">
        <f>PriceModelTable[[#This Row],[Service Fees]]+PriceModelTable[[#This Row],[Effort Bands]]</f>
        <v>0</v>
      </c>
      <c r="Z329" s="2"/>
      <c r="AA329" s="20"/>
    </row>
    <row r="330" spans="1:27" ht="11.25" customHeight="1" x14ac:dyDescent="0.25">
      <c r="A330" s="51" t="str">
        <f>'Volume Driver - NO EDIT'!$P$1</f>
        <v>2024</v>
      </c>
      <c r="B330" s="51">
        <f>'Volume Driver - NO EDIT'!$P$63</f>
        <v>12</v>
      </c>
      <c r="C330" s="51">
        <f>'Volume Driver - NO EDIT'!P$27</f>
        <v>400</v>
      </c>
      <c r="D330" s="17" t="str">
        <f>'Price Catalogue - Services'!A$32</f>
        <v>lic-win</v>
      </c>
      <c r="E330" s="17" t="str">
        <f>'Price Catalogue - Services'!B$32</f>
        <v>6.1.1.5</v>
      </c>
      <c r="F330" s="17">
        <f>'Price Catalogue - Services'!C$32</f>
        <v>0</v>
      </c>
      <c r="G330" s="17" t="str">
        <f>'Price Catalogue - Services'!D$32</f>
        <v>Managed datacentre</v>
      </c>
      <c r="H330" s="17" t="str">
        <f>'Price Catalogue - Services'!E$32</f>
        <v>Managed OS</v>
      </c>
      <c r="I330" s="17" t="str">
        <f>'Price Catalogue - Services'!F$32</f>
        <v>OS license, Windows</v>
      </c>
      <c r="J330" s="17" t="str">
        <f>'Price Catalogue - Services'!G$32</f>
        <v>VM</v>
      </c>
      <c r="K330" s="17" t="str">
        <f>'Price Catalogue - Services'!H$32</f>
        <v>Monthly service fee</v>
      </c>
      <c r="L330" s="17" t="str">
        <f>'Price Catalogue - Services'!I$32</f>
        <v>24/7</v>
      </c>
      <c r="M330" s="17" t="str">
        <f>'Price Catalogue - Services'!J$32</f>
        <v>private</v>
      </c>
      <c r="N330" s="17">
        <f>'Price Catalogue - Services'!K$32</f>
        <v>0</v>
      </c>
      <c r="O330" s="5">
        <f>'Price Catalogue - Services'!L$32</f>
        <v>0</v>
      </c>
      <c r="P330" s="5">
        <f>'Price Catalogue - Services'!M$32</f>
        <v>31.5</v>
      </c>
      <c r="Q330" s="5">
        <f>'Price Catalogue - Services'!N$32</f>
        <v>0</v>
      </c>
      <c r="R330" s="38">
        <f>'Price Catalogue - Services'!O$32</f>
        <v>0</v>
      </c>
      <c r="S330" s="17" t="str">
        <f>'Price Catalogue - Services'!P$32</f>
        <v>N/A</v>
      </c>
      <c r="T330" s="5" t="str">
        <f>'Price Catalogue - Services'!Q$32</f>
        <v>N/A</v>
      </c>
      <c r="U330" s="17" t="str">
        <f>'Price Catalogue - Services'!R$32</f>
        <v>The license for one instance of Window Server for a powered on VM.</v>
      </c>
      <c r="V330" s="17">
        <f>'Price Catalogue - Services'!S$32</f>
        <v>1</v>
      </c>
      <c r="W33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0" s="42">
        <f>PriceModelTable[[#This Row],[Service Fees]]+PriceModelTable[[#This Row],[Effort Bands]]</f>
        <v>0</v>
      </c>
      <c r="Z330" s="2"/>
      <c r="AA330" s="20"/>
    </row>
    <row r="331" spans="1:27" ht="11.25" customHeight="1" x14ac:dyDescent="0.25">
      <c r="A331" s="51" t="str">
        <f>'Volume Driver - NO EDIT'!$P$1</f>
        <v>2024</v>
      </c>
      <c r="B331" s="51">
        <f>'Volume Driver - NO EDIT'!$P$63</f>
        <v>12</v>
      </c>
      <c r="C331" s="51">
        <f>'Volume Driver - NO EDIT'!P$24</f>
        <v>1</v>
      </c>
      <c r="D331" s="17" t="str">
        <f>'Price Catalogue - Services'!A$29</f>
        <v>os-lnx</v>
      </c>
      <c r="E331" s="17" t="str">
        <f>'Price Catalogue - Services'!B$29</f>
        <v>6.1.1.5</v>
      </c>
      <c r="F331" s="17">
        <f>'Price Catalogue - Services'!C$29</f>
        <v>0</v>
      </c>
      <c r="G331" s="17" t="str">
        <f>'Price Catalogue - Services'!D$29</f>
        <v>Managed datacentre</v>
      </c>
      <c r="H331" s="17" t="str">
        <f>'Price Catalogue - Services'!E$29</f>
        <v>Managed OS</v>
      </c>
      <c r="I331" s="17" t="str">
        <f>'Price Catalogue - Services'!F$29</f>
        <v>Managed OS, Linux</v>
      </c>
      <c r="J331" s="17" t="str">
        <f>'Price Catalogue - Services'!G$29</f>
        <v>managed datacentre</v>
      </c>
      <c r="K331" s="17" t="str">
        <f>'Price Catalogue - Services'!H$29</f>
        <v>Monthly service fee</v>
      </c>
      <c r="L331" s="17" t="str">
        <f>'Price Catalogue - Services'!I$29</f>
        <v>24/7</v>
      </c>
      <c r="M331" s="17" t="str">
        <f>'Price Catalogue - Services'!J$29</f>
        <v>private</v>
      </c>
      <c r="N331" s="17" t="str">
        <f>'Price Catalogue - Services'!K$29</f>
        <v>N/A</v>
      </c>
      <c r="O331" s="5">
        <f>'Price Catalogue - Services'!L$29</f>
        <v>0</v>
      </c>
      <c r="P331" s="5">
        <f>'Price Catalogue - Services'!M$29</f>
        <v>11250</v>
      </c>
      <c r="Q331" s="5">
        <f>'Price Catalogue - Services'!N$29</f>
        <v>0</v>
      </c>
      <c r="R331" s="38">
        <f>'Price Catalogue - Services'!O$29</f>
        <v>0</v>
      </c>
      <c r="S331" s="17" t="str">
        <f>'Price Catalogue - Services'!P$29</f>
        <v>E3</v>
      </c>
      <c r="T331" s="5">
        <f>'Price Catalogue - Services'!Q$29</f>
        <v>0</v>
      </c>
      <c r="U331" s="17" t="str">
        <f>'Price Catalogue - Services'!R$29</f>
        <v>The fee for for managing all Linux OSes. Changes are billable via the Effor Band.</v>
      </c>
      <c r="V331" s="17">
        <f>'Price Catalogue - Services'!S$29</f>
        <v>1</v>
      </c>
      <c r="W33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1" s="42">
        <f>PriceModelTable[[#This Row],[Service Fees]]+PriceModelTable[[#This Row],[Effort Bands]]</f>
        <v>0</v>
      </c>
      <c r="Z331" s="2"/>
      <c r="AA331" s="20"/>
    </row>
    <row r="332" spans="1:27" ht="11.25" customHeight="1" x14ac:dyDescent="0.25">
      <c r="A332" s="51" t="str">
        <f>'Volume Driver - NO EDIT'!$P$1</f>
        <v>2024</v>
      </c>
      <c r="B332" s="51">
        <f>'Volume Driver - NO EDIT'!$P$63</f>
        <v>12</v>
      </c>
      <c r="C332" s="51">
        <f>'Volume Driver - NO EDIT'!P$25</f>
        <v>1</v>
      </c>
      <c r="D332" s="17" t="str">
        <f>'Price Catalogue - Services'!A$30</f>
        <v>os-win</v>
      </c>
      <c r="E332" s="17" t="str">
        <f>'Price Catalogue - Services'!B$30</f>
        <v>6.1.1.5</v>
      </c>
      <c r="F332" s="17">
        <f>'Price Catalogue - Services'!C$30</f>
        <v>0</v>
      </c>
      <c r="G332" s="17" t="str">
        <f>'Price Catalogue - Services'!D$30</f>
        <v>Managed datacentre</v>
      </c>
      <c r="H332" s="17" t="str">
        <f>'Price Catalogue - Services'!E$30</f>
        <v>Managed OS</v>
      </c>
      <c r="I332" s="17" t="str">
        <f>'Price Catalogue - Services'!F$30</f>
        <v>Managed OS, Windows</v>
      </c>
      <c r="J332" s="17" t="str">
        <f>'Price Catalogue - Services'!G$30</f>
        <v>managed datacentre</v>
      </c>
      <c r="K332" s="17" t="str">
        <f>'Price Catalogue - Services'!H$30</f>
        <v>Monthly service fee</v>
      </c>
      <c r="L332" s="17" t="str">
        <f>'Price Catalogue - Services'!I$30</f>
        <v>24/7</v>
      </c>
      <c r="M332" s="17" t="str">
        <f>'Price Catalogue - Services'!J$30</f>
        <v>private</v>
      </c>
      <c r="N332" s="17" t="str">
        <f>'Price Catalogue - Services'!K$30</f>
        <v>N/A</v>
      </c>
      <c r="O332" s="5">
        <f>'Price Catalogue - Services'!L$30</f>
        <v>0</v>
      </c>
      <c r="P332" s="5">
        <f>'Price Catalogue - Services'!M$30</f>
        <v>5400</v>
      </c>
      <c r="Q332" s="5">
        <f>'Price Catalogue - Services'!N$30</f>
        <v>0</v>
      </c>
      <c r="R332" s="38">
        <f>'Price Catalogue - Services'!O$30</f>
        <v>0</v>
      </c>
      <c r="S332" s="17" t="str">
        <f>'Price Catalogue - Services'!P$30</f>
        <v>E3</v>
      </c>
      <c r="T332" s="5">
        <f>'Price Catalogue - Services'!Q$30</f>
        <v>0</v>
      </c>
      <c r="U332" s="17" t="str">
        <f>'Price Catalogue - Services'!R$30</f>
        <v>The fee for for managing all Windows OSes. Changes are billable via the Effor Band.</v>
      </c>
      <c r="V332" s="17">
        <f>'Price Catalogue - Services'!S$30</f>
        <v>1</v>
      </c>
      <c r="W33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2" s="42">
        <f>PriceModelTable[[#This Row],[Service Fees]]+PriceModelTable[[#This Row],[Effort Bands]]</f>
        <v>0</v>
      </c>
      <c r="Z332" s="2"/>
      <c r="AA332" s="20"/>
    </row>
    <row r="333" spans="1:27" ht="11.25" customHeight="1" x14ac:dyDescent="0.25">
      <c r="A333" s="51" t="str">
        <f>'Volume Driver - NO EDIT'!$P$1</f>
        <v>2024</v>
      </c>
      <c r="B333" s="51">
        <f>'Volume Driver - NO EDIT'!$P$63</f>
        <v>12</v>
      </c>
      <c r="C333" s="51">
        <f>'Volume Driver - NO EDIT'!P$28</f>
        <v>10</v>
      </c>
      <c r="D333" s="17" t="str">
        <f>'Price Catalogue - Services'!A$33</f>
        <v>inet-p</v>
      </c>
      <c r="E333" s="17" t="str">
        <f>'Price Catalogue - Services'!B$33</f>
        <v>6.1.1.7</v>
      </c>
      <c r="F333" s="17">
        <f>'Price Catalogue - Services'!C$33</f>
        <v>0</v>
      </c>
      <c r="G333" s="17" t="str">
        <f>'Price Catalogue - Services'!D$33</f>
        <v>Managed datacentre</v>
      </c>
      <c r="H333" s="17" t="str">
        <f>'Price Catalogue - Services'!E$33</f>
        <v>Internet access</v>
      </c>
      <c r="I333" s="17" t="str">
        <f>'Price Catalogue - Services'!F$33</f>
        <v>Internet access, datacentre</v>
      </c>
      <c r="J333" s="17" t="str">
        <f>'Price Catalogue - Services'!G$33</f>
        <v>100 Mbit/s</v>
      </c>
      <c r="K333" s="17" t="str">
        <f>'Price Catalogue - Services'!H$33</f>
        <v>Monthly service fee</v>
      </c>
      <c r="L333" s="17" t="str">
        <f>'Price Catalogue - Services'!I$33</f>
        <v>24/7</v>
      </c>
      <c r="M333" s="17" t="str">
        <f>'Price Catalogue - Services'!J$33</f>
        <v>private</v>
      </c>
      <c r="N333" s="17" t="str">
        <f>'Price Catalogue - Services'!K$33</f>
        <v>N/A</v>
      </c>
      <c r="O333" s="5">
        <f>'Price Catalogue - Services'!L$33</f>
        <v>0</v>
      </c>
      <c r="P333" s="5">
        <f>'Price Catalogue - Services'!M$33</f>
        <v>734.39</v>
      </c>
      <c r="Q333" s="5">
        <f>'Price Catalogue - Services'!N$33</f>
        <v>0</v>
      </c>
      <c r="R333" s="38">
        <f>'Price Catalogue - Services'!O$33</f>
        <v>0</v>
      </c>
      <c r="S333" s="17" t="str">
        <f>'Price Catalogue - Services'!P$33</f>
        <v>N/A</v>
      </c>
      <c r="T333" s="5" t="str">
        <f>'Price Catalogue - Services'!Q$33</f>
        <v>N/A</v>
      </c>
      <c r="U333" s="17" t="str">
        <f>'Price Catalogue - Services'!R$33</f>
        <v>Highly available Internet access supporting ECHA's PI IP and ASN.</v>
      </c>
      <c r="V333" s="17">
        <f>'Price Catalogue - Services'!S$33</f>
        <v>1</v>
      </c>
      <c r="W33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3" s="42">
        <f>PriceModelTable[[#This Row],[Service Fees]]+PriceModelTable[[#This Row],[Effort Bands]]</f>
        <v>0</v>
      </c>
      <c r="Z333" s="2"/>
      <c r="AA333" s="20"/>
    </row>
    <row r="334" spans="1:27" ht="11.25" customHeight="1" x14ac:dyDescent="0.25">
      <c r="A334" s="51" t="str">
        <f>'Volume Driver - NO EDIT'!$P$1</f>
        <v>2024</v>
      </c>
      <c r="B334" s="51">
        <f>'Volume Driver - NO EDIT'!$P$63</f>
        <v>12</v>
      </c>
      <c r="C334" s="51">
        <f>'Volume Driver - NO EDIT'!P$29</f>
        <v>0</v>
      </c>
      <c r="D334" s="17" t="str">
        <f>'Price Catalogue - Services'!A$34</f>
        <v>inet-tc</v>
      </c>
      <c r="E334" s="17" t="str">
        <f>'Price Catalogue - Services'!B$34</f>
        <v>6.1.1.7</v>
      </c>
      <c r="F334" s="17">
        <f>'Price Catalogue - Services'!C$34</f>
        <v>0</v>
      </c>
      <c r="G334" s="17" t="str">
        <f>'Price Catalogue - Services'!D$34</f>
        <v>Managed datacentre</v>
      </c>
      <c r="H334" s="17" t="str">
        <f>'Price Catalogue - Services'!E$34</f>
        <v>Internet access</v>
      </c>
      <c r="I334" s="17" t="str">
        <f>'Price Catalogue - Services'!F$34</f>
        <v>Internet access, datacentre</v>
      </c>
      <c r="J334" s="17" t="str">
        <f>'Price Catalogue - Services'!G$34</f>
        <v>100 Mbit/s</v>
      </c>
      <c r="K334" s="17" t="str">
        <f>'Price Catalogue - Services'!H$34</f>
        <v>Monthly service fee</v>
      </c>
      <c r="L334" s="17" t="str">
        <f>'Price Catalogue - Services'!I$34</f>
        <v>24/7</v>
      </c>
      <c r="M334" s="17" t="str">
        <f>'Price Catalogue - Services'!J$34</f>
        <v>trusted community</v>
      </c>
      <c r="N334" s="17" t="str">
        <f>'Price Catalogue - Services'!K$34</f>
        <v>N/A</v>
      </c>
      <c r="O334" s="5">
        <f>'Price Catalogue - Services'!L$34</f>
        <v>0</v>
      </c>
      <c r="P334" s="5">
        <f>'Price Catalogue - Services'!M$34</f>
        <v>367.2</v>
      </c>
      <c r="Q334" s="5">
        <f>'Price Catalogue - Services'!N$34</f>
        <v>0</v>
      </c>
      <c r="R334" s="38">
        <f>'Price Catalogue - Services'!O$34</f>
        <v>0</v>
      </c>
      <c r="S334" s="17" t="str">
        <f>'Price Catalogue - Services'!P$34</f>
        <v>N/A</v>
      </c>
      <c r="T334" s="5" t="str">
        <f>'Price Catalogue - Services'!Q$34</f>
        <v>N/A</v>
      </c>
      <c r="U334" s="17" t="str">
        <f>'Price Catalogue - Services'!R$34</f>
        <v>Highly available Internet access supporting ECHA's PI IP and ASN.</v>
      </c>
      <c r="V334" s="17">
        <f>'Price Catalogue - Services'!S$34</f>
        <v>1</v>
      </c>
      <c r="W33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4" s="42">
        <f>PriceModelTable[[#This Row],[Service Fees]]+PriceModelTable[[#This Row],[Effort Bands]]</f>
        <v>0</v>
      </c>
      <c r="Z334" s="2"/>
      <c r="AA334" s="20"/>
    </row>
    <row r="335" spans="1:27" ht="11.25" customHeight="1" x14ac:dyDescent="0.25">
      <c r="A335" s="51" t="str">
        <f>'Volume Driver - NO EDIT'!$P$1</f>
        <v>2024</v>
      </c>
      <c r="B335" s="51">
        <f>'Volume Driver - NO EDIT'!$P$63</f>
        <v>12</v>
      </c>
      <c r="C335" s="51">
        <f>'Volume Driver - NO EDIT'!P$31</f>
        <v>8</v>
      </c>
      <c r="D335" s="17" t="str">
        <f>'Price Catalogue - Services'!A$36</f>
        <v>ipsec-p</v>
      </c>
      <c r="E335" s="17" t="str">
        <f>'Price Catalogue - Services'!B$36</f>
        <v>6.1.1.8</v>
      </c>
      <c r="F335" s="17">
        <f>'Price Catalogue - Services'!C$36</f>
        <v>0</v>
      </c>
      <c r="G335" s="17" t="str">
        <f>'Price Catalogue - Services'!D$36</f>
        <v>Managed datacentre</v>
      </c>
      <c r="H335" s="17" t="str">
        <f>'Price Catalogue - Services'!E$36</f>
        <v>Remote access</v>
      </c>
      <c r="I335" s="17" t="str">
        <f>'Price Catalogue - Services'!F$36</f>
        <v>IPSec tunnel</v>
      </c>
      <c r="J335" s="17" t="str">
        <f>'Price Catalogue - Services'!G$36</f>
        <v>10 tunnels</v>
      </c>
      <c r="K335" s="17" t="str">
        <f>'Price Catalogue - Services'!H$36</f>
        <v>Monthly service fee</v>
      </c>
      <c r="L335" s="17" t="str">
        <f>'Price Catalogue - Services'!I$36</f>
        <v>24/7</v>
      </c>
      <c r="M335" s="17" t="str">
        <f>'Price Catalogue - Services'!J$36</f>
        <v>private</v>
      </c>
      <c r="N335" s="17" t="str">
        <f>'Price Catalogue - Services'!K$36</f>
        <v>N/A</v>
      </c>
      <c r="O335" s="5">
        <f>'Price Catalogue - Services'!L$36</f>
        <v>0</v>
      </c>
      <c r="P335" s="5">
        <f>'Price Catalogue - Services'!M$36</f>
        <v>399.09</v>
      </c>
      <c r="Q335" s="5">
        <f>'Price Catalogue - Services'!N$36</f>
        <v>0</v>
      </c>
      <c r="R335" s="38">
        <f>'Price Catalogue - Services'!O$36</f>
        <v>0</v>
      </c>
      <c r="S335" s="17" t="str">
        <f>'Price Catalogue - Services'!P$36</f>
        <v>E1</v>
      </c>
      <c r="T335" s="5">
        <f>'Price Catalogue - Services'!Q$36</f>
        <v>0</v>
      </c>
      <c r="U335" s="17" t="str">
        <f>'Price Catalogue - Services'!R$36</f>
        <v>IPSec tunnels to ECHA partners, per 10 tunnels. Changes charged separately via Effort Band.</v>
      </c>
      <c r="V335" s="17">
        <f>'Price Catalogue - Services'!S$36</f>
        <v>1</v>
      </c>
      <c r="W33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5" s="42">
        <f>PriceModelTable[[#This Row],[Service Fees]]+PriceModelTable[[#This Row],[Effort Bands]]</f>
        <v>0</v>
      </c>
      <c r="Z335" s="2"/>
      <c r="AA335" s="20"/>
    </row>
    <row r="336" spans="1:27" ht="11.25" customHeight="1" x14ac:dyDescent="0.25">
      <c r="A336" s="51" t="str">
        <f>'Volume Driver - NO EDIT'!$P$1</f>
        <v>2024</v>
      </c>
      <c r="B336" s="51">
        <f>'Volume Driver - NO EDIT'!$P$63</f>
        <v>12</v>
      </c>
      <c r="C336" s="51">
        <f>'Volume Driver - NO EDIT'!P$30</f>
        <v>1</v>
      </c>
      <c r="D336" s="17" t="str">
        <f>'Price Catalogue - Services'!A$35</f>
        <v>pulse-p</v>
      </c>
      <c r="E336" s="17" t="str">
        <f>'Price Catalogue - Services'!B$35</f>
        <v>6.1.1.8</v>
      </c>
      <c r="F336" s="17">
        <f>'Price Catalogue - Services'!C$35</f>
        <v>0</v>
      </c>
      <c r="G336" s="17" t="str">
        <f>'Price Catalogue - Services'!D$35</f>
        <v>Managed datacentre</v>
      </c>
      <c r="H336" s="17" t="str">
        <f>'Price Catalogue - Services'!E$35</f>
        <v>Remote access</v>
      </c>
      <c r="I336" s="17" t="str">
        <f>'Price Catalogue - Services'!F$35</f>
        <v>Pulse SA &amp; RSA auth.</v>
      </c>
      <c r="J336" s="17" t="str">
        <f>'Price Catalogue - Services'!G$35</f>
        <v>managed datacentre</v>
      </c>
      <c r="K336" s="17" t="str">
        <f>'Price Catalogue - Services'!H$35</f>
        <v>Monthly service fee</v>
      </c>
      <c r="L336" s="17" t="str">
        <f>'Price Catalogue - Services'!I$35</f>
        <v>24/7</v>
      </c>
      <c r="M336" s="17" t="str">
        <f>'Price Catalogue - Services'!J$35</f>
        <v>private</v>
      </c>
      <c r="N336" s="17" t="str">
        <f>'Price Catalogue - Services'!K$35</f>
        <v>N/A</v>
      </c>
      <c r="O336" s="5">
        <f>'Price Catalogue - Services'!L$35</f>
        <v>0</v>
      </c>
      <c r="P336" s="5">
        <f>'Price Catalogue - Services'!M$35</f>
        <v>1800</v>
      </c>
      <c r="Q336" s="5">
        <f>'Price Catalogue - Services'!N$35</f>
        <v>0</v>
      </c>
      <c r="R336" s="38">
        <f>'Price Catalogue - Services'!O$35</f>
        <v>0</v>
      </c>
      <c r="S336" s="17" t="str">
        <f>'Price Catalogue - Services'!P$35</f>
        <v>E5</v>
      </c>
      <c r="T336" s="5">
        <f>'Price Catalogue - Services'!Q$35</f>
        <v>0</v>
      </c>
      <c r="U336" s="17" t="str">
        <f>'Price Catalogue - Services'!R$35</f>
        <v>Pulse Secure Access and RSA authentication with ECHA owned tokens, for entire managed datacentre. Changes charged separately via Effort Band.</v>
      </c>
      <c r="V336" s="17">
        <f>'Price Catalogue - Services'!S$35</f>
        <v>1</v>
      </c>
      <c r="W33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6" s="21">
        <f>PriceModelTable[[#This Row],[Service Fees]]+PriceModelTable[[#This Row],[Effort Bands]]</f>
        <v>0</v>
      </c>
      <c r="Z336" s="2"/>
      <c r="AA336" s="20"/>
    </row>
    <row r="337" spans="1:27" ht="11.25" customHeight="1" x14ac:dyDescent="0.25">
      <c r="A337" s="51" t="str">
        <f>'Volume Driver - NO EDIT'!$P$1</f>
        <v>2024</v>
      </c>
      <c r="B337" s="51">
        <f>'Volume Driver - NO EDIT'!$P$63</f>
        <v>12</v>
      </c>
      <c r="C337" s="51">
        <f>'Volume Driver - NO EDIT'!P$32</f>
        <v>0</v>
      </c>
      <c r="D337" s="17" t="str">
        <f>'Price Catalogue - Services'!A$37</f>
        <v>ipsec-tc</v>
      </c>
      <c r="E337" s="17" t="str">
        <f>'Price Catalogue - Services'!B$37</f>
        <v>6.1.1.8</v>
      </c>
      <c r="F337" s="17">
        <f>'Price Catalogue - Services'!C$37</f>
        <v>0</v>
      </c>
      <c r="G337" s="17" t="str">
        <f>'Price Catalogue - Services'!D$37</f>
        <v>Managed datacentre</v>
      </c>
      <c r="H337" s="17" t="str">
        <f>'Price Catalogue - Services'!E$37</f>
        <v>Remote access</v>
      </c>
      <c r="I337" s="17" t="str">
        <f>'Price Catalogue - Services'!F$37</f>
        <v>IPSec tunnel</v>
      </c>
      <c r="J337" s="17" t="str">
        <f>'Price Catalogue - Services'!G$37</f>
        <v>10 tunnels</v>
      </c>
      <c r="K337" s="17" t="str">
        <f>'Price Catalogue - Services'!H$37</f>
        <v>Monthly service fee</v>
      </c>
      <c r="L337" s="17" t="str">
        <f>'Price Catalogue - Services'!I$37</f>
        <v>24/7</v>
      </c>
      <c r="M337" s="17" t="str">
        <f>'Price Catalogue - Services'!J$37</f>
        <v>trusted community</v>
      </c>
      <c r="N337" s="17" t="str">
        <f>'Price Catalogue - Services'!K$37</f>
        <v>N/A</v>
      </c>
      <c r="O337" s="5">
        <f>'Price Catalogue - Services'!L$37</f>
        <v>0</v>
      </c>
      <c r="P337" s="5">
        <f>'Price Catalogue - Services'!M$37</f>
        <v>399.09</v>
      </c>
      <c r="Q337" s="5">
        <f>'Price Catalogue - Services'!N$37</f>
        <v>0</v>
      </c>
      <c r="R337" s="38">
        <f>'Price Catalogue - Services'!O$37</f>
        <v>0</v>
      </c>
      <c r="S337" s="17" t="str">
        <f>'Price Catalogue - Services'!P$37</f>
        <v>E1</v>
      </c>
      <c r="T337" s="5">
        <f>'Price Catalogue - Services'!Q$37</f>
        <v>0</v>
      </c>
      <c r="U337" s="17" t="str">
        <f>'Price Catalogue - Services'!R$37</f>
        <v>IPSec tunnels to ECHA partners, per 10 tunnels. Changes charged separately via Effort Band.</v>
      </c>
      <c r="V337" s="17">
        <f>'Price Catalogue - Services'!S$37</f>
        <v>1</v>
      </c>
      <c r="W33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7" s="21">
        <f>PriceModelTable[[#This Row],[Service Fees]]+PriceModelTable[[#This Row],[Effort Bands]]</f>
        <v>0</v>
      </c>
      <c r="Z337" s="2"/>
      <c r="AA337" s="20"/>
    </row>
    <row r="338" spans="1:27" ht="11.25" customHeight="1" x14ac:dyDescent="0.25">
      <c r="A338" s="51" t="str">
        <f>'Volume Driver - NO EDIT'!$P$1</f>
        <v>2024</v>
      </c>
      <c r="B338" s="51">
        <f>'Volume Driver - NO EDIT'!$P$63</f>
        <v>12</v>
      </c>
      <c r="C338" s="51">
        <f>'Volume Driver - NO EDIT'!P$34</f>
        <v>144</v>
      </c>
      <c r="D338" s="17" t="str">
        <f>'Price Catalogue - Services'!A$39</f>
        <v>energy</v>
      </c>
      <c r="E338" s="17" t="str">
        <f>'Price Catalogue - Services'!B$39</f>
        <v>6.1.1.9</v>
      </c>
      <c r="F338" s="17">
        <f>'Price Catalogue - Services'!C$39</f>
        <v>0</v>
      </c>
      <c r="G338" s="17" t="str">
        <f>'Price Catalogue - Services'!D$39</f>
        <v>Managed datacentre</v>
      </c>
      <c r="H338" s="17" t="str">
        <f>'Price Catalogue - Services'!E$39</f>
        <v>Datacentre hosting of ECHA owned hardware</v>
      </c>
      <c r="I338" s="17" t="str">
        <f>'Price Catalogue - Services'!F$39</f>
        <v>Energy</v>
      </c>
      <c r="J338" s="17" t="str">
        <f>'Price Catalogue - Services'!G$39</f>
        <v>kW/h consumed</v>
      </c>
      <c r="K338" s="17" t="str">
        <f>'Price Catalogue - Services'!H$39</f>
        <v>Monthly service fee</v>
      </c>
      <c r="L338" s="17" t="str">
        <f>'Price Catalogue - Services'!I$39</f>
        <v>24/7</v>
      </c>
      <c r="M338" s="17" t="str">
        <f>'Price Catalogue - Services'!J$39</f>
        <v>any</v>
      </c>
      <c r="N338" s="17" t="str">
        <f>'Price Catalogue - Services'!K$39</f>
        <v>N/A</v>
      </c>
      <c r="O338" s="5">
        <f>'Price Catalogue - Services'!L$39</f>
        <v>0</v>
      </c>
      <c r="P338" s="5" t="str">
        <f>'Price Catalogue - Services'!M$39</f>
        <v>N/A</v>
      </c>
      <c r="Q338" s="5">
        <f>'Price Catalogue - Services'!N$39</f>
        <v>0</v>
      </c>
      <c r="R338" s="38">
        <f>'Price Catalogue - Services'!O$39</f>
        <v>0</v>
      </c>
      <c r="S338" s="17" t="str">
        <f>'Price Catalogue - Services'!P$39</f>
        <v>N/A</v>
      </c>
      <c r="T338" s="5" t="str">
        <f>'Price Catalogue - Services'!Q$39</f>
        <v>N/A</v>
      </c>
      <c r="U338" s="17" t="str">
        <f>'Price Catalogue - Services'!R$39</f>
        <v>Power consumed for powered on hosted ECHA owned equipment.</v>
      </c>
      <c r="V338" s="17">
        <f>'Price Catalogue - Services'!S$39</f>
        <v>1</v>
      </c>
      <c r="W33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8" s="21">
        <f>PriceModelTable[[#This Row],[Service Fees]]+PriceModelTable[[#This Row],[Effort Bands]]</f>
        <v>0</v>
      </c>
      <c r="Z338" s="2"/>
      <c r="AA338" s="20"/>
    </row>
    <row r="339" spans="1:27" ht="11.25" customHeight="1" x14ac:dyDescent="0.25">
      <c r="A339" s="51" t="str">
        <f>'Volume Driver - NO EDIT'!$P$1</f>
        <v>2024</v>
      </c>
      <c r="B339" s="51">
        <f>'Volume Driver - NO EDIT'!$P$63</f>
        <v>12</v>
      </c>
      <c r="C339" s="51">
        <f>'Volume Driver - NO EDIT'!P$33</f>
        <v>42</v>
      </c>
      <c r="D339" s="17" t="str">
        <f>'Price Catalogue - Services'!A$38</f>
        <v>rackspace</v>
      </c>
      <c r="E339" s="17" t="str">
        <f>'Price Catalogue - Services'!B$38</f>
        <v>6.1.1.9</v>
      </c>
      <c r="F339" s="17">
        <f>'Price Catalogue - Services'!C$38</f>
        <v>0</v>
      </c>
      <c r="G339" s="17" t="str">
        <f>'Price Catalogue - Services'!D$38</f>
        <v>Managed datacentre</v>
      </c>
      <c r="H339" s="17" t="str">
        <f>'Price Catalogue - Services'!E$38</f>
        <v>Datacentre hosting of ECHA owned hardware</v>
      </c>
      <c r="I339" s="17" t="str">
        <f>'Price Catalogue - Services'!F$38</f>
        <v>Rackspace</v>
      </c>
      <c r="J339" s="17" t="str">
        <f>'Price Catalogue - Services'!G$38</f>
        <v>Rack unit</v>
      </c>
      <c r="K339" s="17" t="str">
        <f>'Price Catalogue - Services'!H$38</f>
        <v>Monthly service fee</v>
      </c>
      <c r="L339" s="17" t="str">
        <f>'Price Catalogue - Services'!I$38</f>
        <v>24/7</v>
      </c>
      <c r="M339" s="17" t="str">
        <f>'Price Catalogue - Services'!J$38</f>
        <v>any</v>
      </c>
      <c r="N339" s="17" t="str">
        <f>'Price Catalogue - Services'!K$38</f>
        <v>N/A</v>
      </c>
      <c r="O339" s="5">
        <f>'Price Catalogue - Services'!L$38</f>
        <v>0</v>
      </c>
      <c r="P339" s="5">
        <f>'Price Catalogue - Services'!M$38</f>
        <v>25.61</v>
      </c>
      <c r="Q339" s="5">
        <f>'Price Catalogue - Services'!N$38</f>
        <v>0</v>
      </c>
      <c r="R339" s="38">
        <f>'Price Catalogue - Services'!O$38</f>
        <v>0</v>
      </c>
      <c r="S339" s="17" t="str">
        <f>'Price Catalogue - Services'!P$38</f>
        <v>N/A</v>
      </c>
      <c r="T339" s="5" t="str">
        <f>'Price Catalogue - Services'!Q$38</f>
        <v>N/A</v>
      </c>
      <c r="U339" s="17" t="str">
        <f>'Price Catalogue - Services'!R$38</f>
        <v>One rack unit hosted for ECHA owned equipment in the DC.</v>
      </c>
      <c r="V339" s="17">
        <f>'Price Catalogue - Services'!S$38</f>
        <v>1</v>
      </c>
      <c r="W33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3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39" s="21">
        <f>PriceModelTable[[#This Row],[Service Fees]]+PriceModelTable[[#This Row],[Effort Bands]]</f>
        <v>0</v>
      </c>
      <c r="Z339" s="2"/>
      <c r="AA339" s="20"/>
    </row>
    <row r="340" spans="1:27" ht="11.25" customHeight="1" x14ac:dyDescent="0.25">
      <c r="A340" s="51" t="str">
        <f>'Volume Driver - NO EDIT'!$P$1</f>
        <v>2024</v>
      </c>
      <c r="B340" s="51">
        <f>'Volume Driver - NO EDIT'!$P$63</f>
        <v>12</v>
      </c>
      <c r="C340" s="51">
        <f>'Volume Driver - NO EDIT'!P$35</f>
        <v>1</v>
      </c>
      <c r="D340" s="17" t="str">
        <f>'Price Catalogue - Services'!A$40</f>
        <v>lan</v>
      </c>
      <c r="E340" s="17" t="str">
        <f>'Price Catalogue - Services'!B$40</f>
        <v>6.1.2.1</v>
      </c>
      <c r="F340" s="17">
        <f>'Price Catalogue - Services'!C$40</f>
        <v>0</v>
      </c>
      <c r="G340" s="17" t="str">
        <f>'Price Catalogue - Services'!D$40</f>
        <v>Managed ECHA LAN and WAN</v>
      </c>
      <c r="H340" s="17" t="str">
        <f>'Price Catalogue - Services'!E$40</f>
        <v>Managed ECHA LAN</v>
      </c>
      <c r="I340" s="17" t="str">
        <f>'Price Catalogue - Services'!F$40</f>
        <v>LAN management</v>
      </c>
      <c r="J340" s="17" t="str">
        <f>'Price Catalogue - Services'!G$40</f>
        <v>LAN environment</v>
      </c>
      <c r="K340" s="17" t="str">
        <f>'Price Catalogue - Services'!H$40</f>
        <v>Monthly service fee</v>
      </c>
      <c r="L340" s="17" t="str">
        <f>'Price Catalogue - Services'!I$40</f>
        <v>24/7</v>
      </c>
      <c r="M340" s="17" t="str">
        <f>'Price Catalogue - Services'!J$40</f>
        <v>private</v>
      </c>
      <c r="N340" s="17" t="str">
        <f>'Price Catalogue - Services'!K$40</f>
        <v>N/A</v>
      </c>
      <c r="O340" s="5">
        <f>'Price Catalogue - Services'!L$40</f>
        <v>0</v>
      </c>
      <c r="P340" s="5">
        <f>'Price Catalogue - Services'!M$40</f>
        <v>5500.8</v>
      </c>
      <c r="Q340" s="5">
        <f>'Price Catalogue - Services'!N$40</f>
        <v>0</v>
      </c>
      <c r="R340" s="38">
        <f>'Price Catalogue - Services'!O$40</f>
        <v>0</v>
      </c>
      <c r="S340" s="17" t="str">
        <f>'Price Catalogue - Services'!P$40</f>
        <v>E3</v>
      </c>
      <c r="T340" s="5">
        <f>'Price Catalogue - Services'!Q$40</f>
        <v>0</v>
      </c>
      <c r="U340" s="17" t="str">
        <f>'Price Catalogue - Services'!R$40</f>
        <v>Management of ECHA owned LAN  equipment at ECHA premises.  On-site presence may be required. Changes charged separately via Effort Band.</v>
      </c>
      <c r="V340" s="17">
        <f>'Price Catalogue - Services'!S$40</f>
        <v>1</v>
      </c>
      <c r="W34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0" s="21">
        <f>PriceModelTable[[#This Row],[Service Fees]]+PriceModelTable[[#This Row],[Effort Bands]]</f>
        <v>0</v>
      </c>
      <c r="Z340" s="2"/>
      <c r="AA340" s="20"/>
    </row>
    <row r="341" spans="1:27" ht="11.25" customHeight="1" x14ac:dyDescent="0.25">
      <c r="A341" s="51" t="str">
        <f>'Volume Driver - NO EDIT'!$P$1</f>
        <v>2024</v>
      </c>
      <c r="B341" s="51">
        <f>'Volume Driver - NO EDIT'!$P$63</f>
        <v>12</v>
      </c>
      <c r="C341" s="51">
        <f>'Volume Driver - NO EDIT'!P$37</f>
        <v>0</v>
      </c>
      <c r="D341" s="17" t="str">
        <f>'Price Catalogue - Services'!A$42</f>
        <v>inet-cl-p</v>
      </c>
      <c r="E341" s="17" t="str">
        <f>'Price Catalogue - Services'!B$42</f>
        <v>6.1.2.2</v>
      </c>
      <c r="F341" s="17">
        <f>'Price Catalogue - Services'!C$42</f>
        <v>2</v>
      </c>
      <c r="G341" s="17" t="str">
        <f>'Price Catalogue - Services'!D$42</f>
        <v>Managed ECHA LAN and WAN</v>
      </c>
      <c r="H341" s="17" t="str">
        <f>'Price Catalogue - Services'!E$42</f>
        <v>Managed ECHA WAN</v>
      </c>
      <c r="I341" s="17" t="str">
        <f>'Price Catalogue - Services'!F$42</f>
        <v>Internet, client</v>
      </c>
      <c r="J341" s="17" t="str">
        <f>'Price Catalogue - Services'!G$42</f>
        <v>100 Mb/s bandwidth</v>
      </c>
      <c r="K341" s="17" t="str">
        <f>'Price Catalogue - Services'!H$42</f>
        <v>Monthly service fee</v>
      </c>
      <c r="L341" s="17" t="str">
        <f>'Price Catalogue - Services'!I$42</f>
        <v>24/7</v>
      </c>
      <c r="M341" s="17" t="str">
        <f>'Price Catalogue - Services'!J$42</f>
        <v>private</v>
      </c>
      <c r="N341" s="17" t="str">
        <f>'Price Catalogue - Services'!K$42</f>
        <v>N/A</v>
      </c>
      <c r="O341" s="5">
        <f>'Price Catalogue - Services'!L$42</f>
        <v>0</v>
      </c>
      <c r="P341" s="5">
        <f>'Price Catalogue - Services'!M$42</f>
        <v>734.39</v>
      </c>
      <c r="Q341" s="5">
        <f>'Price Catalogue - Services'!N$42</f>
        <v>0</v>
      </c>
      <c r="R341" s="38">
        <f>'Price Catalogue - Services'!O$42</f>
        <v>0</v>
      </c>
      <c r="S341" s="17" t="str">
        <f>'Price Catalogue - Services'!P$42</f>
        <v>N/A</v>
      </c>
      <c r="T341" s="5" t="str">
        <f>'Price Catalogue - Services'!Q$42</f>
        <v>N/A</v>
      </c>
      <c r="U341" s="17" t="str">
        <f>'Price Catalogue - Services'!R$42</f>
        <v>Highly available Internet access for ECHA clients. No double charging if same as for Datacentre.</v>
      </c>
      <c r="V341" s="17">
        <f>'Price Catalogue - Services'!S$42</f>
        <v>1</v>
      </c>
      <c r="W34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1" s="21">
        <f>PriceModelTable[[#This Row],[Service Fees]]+PriceModelTable[[#This Row],[Effort Bands]]</f>
        <v>0</v>
      </c>
      <c r="Z341" s="2"/>
      <c r="AA341" s="20"/>
    </row>
    <row r="342" spans="1:27" ht="11.25" customHeight="1" x14ac:dyDescent="0.25">
      <c r="A342" s="51" t="str">
        <f>'Volume Driver - NO EDIT'!$P$1</f>
        <v>2024</v>
      </c>
      <c r="B342" s="51">
        <f>'Volume Driver - NO EDIT'!$P$63</f>
        <v>12</v>
      </c>
      <c r="C342" s="51">
        <f>'Volume Driver - NO EDIT'!P$36</f>
        <v>1</v>
      </c>
      <c r="D342" s="17" t="str">
        <f>'Price Catalogue - Services'!A$41</f>
        <v>wan-p</v>
      </c>
      <c r="E342" s="17" t="str">
        <f>'Price Catalogue - Services'!B$41</f>
        <v>6.1.2.2</v>
      </c>
      <c r="F342" s="17">
        <f>'Price Catalogue - Services'!C$41</f>
        <v>1</v>
      </c>
      <c r="G342" s="17" t="str">
        <f>'Price Catalogue - Services'!D$41</f>
        <v>Managed ECHA LAN and WAN</v>
      </c>
      <c r="H342" s="17" t="str">
        <f>'Price Catalogue - Services'!E$41</f>
        <v>Managed ECHA WAN</v>
      </c>
      <c r="I342" s="17" t="str">
        <f>'Price Catalogue - Services'!F$41</f>
        <v>WAN connectivity</v>
      </c>
      <c r="J342" s="17" t="str">
        <f>'Price Catalogue - Services'!G$41</f>
        <v>Gb/s bandwidth</v>
      </c>
      <c r="K342" s="17" t="str">
        <f>'Price Catalogue - Services'!H$41</f>
        <v>Monthly service fee</v>
      </c>
      <c r="L342" s="17" t="str">
        <f>'Price Catalogue - Services'!I$41</f>
        <v>24/7</v>
      </c>
      <c r="M342" s="17" t="str">
        <f>'Price Catalogue - Services'!J$41</f>
        <v>private</v>
      </c>
      <c r="N342" s="17" t="str">
        <f>'Price Catalogue - Services'!K$41</f>
        <v>N/A</v>
      </c>
      <c r="O342" s="5">
        <f>'Price Catalogue - Services'!L$41</f>
        <v>0</v>
      </c>
      <c r="P342" s="5">
        <f>'Price Catalogue - Services'!M$41</f>
        <v>1003.77</v>
      </c>
      <c r="Q342" s="5">
        <f>'Price Catalogue - Services'!N$41</f>
        <v>0</v>
      </c>
      <c r="R342" s="38">
        <f>'Price Catalogue - Services'!O$41</f>
        <v>0</v>
      </c>
      <c r="S342" s="17" t="str">
        <f>'Price Catalogue - Services'!P$41</f>
        <v>N/A</v>
      </c>
      <c r="T342" s="5" t="str">
        <f>'Price Catalogue - Services'!Q$41</f>
        <v>N/A</v>
      </c>
      <c r="U342" s="17" t="str">
        <f>'Price Catalogue - Services'!R$41</f>
        <v>Highly available WAN connections between ECHA and Contractor datacentres.</v>
      </c>
      <c r="V342" s="17">
        <f>'Price Catalogue - Services'!S$41</f>
        <v>1</v>
      </c>
      <c r="W34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2" s="21">
        <f>PriceModelTable[[#This Row],[Service Fees]]+PriceModelTable[[#This Row],[Effort Bands]]</f>
        <v>0</v>
      </c>
      <c r="Z342" s="2"/>
      <c r="AA342" s="20"/>
    </row>
    <row r="343" spans="1:27" ht="11.25" customHeight="1" x14ac:dyDescent="0.25">
      <c r="A343" s="51" t="str">
        <f>'Volume Driver - NO EDIT'!$P$1</f>
        <v>2024</v>
      </c>
      <c r="B343" s="51">
        <f>'Volume Driver - NO EDIT'!$P$63</f>
        <v>12</v>
      </c>
      <c r="C343" s="51">
        <f>'Volume Driver - NO EDIT'!P$39</f>
        <v>0</v>
      </c>
      <c r="D343" s="17" t="str">
        <f>'Price Catalogue - Services'!A$44</f>
        <v>inet-cl-tc</v>
      </c>
      <c r="E343" s="17" t="str">
        <f>'Price Catalogue - Services'!B$44</f>
        <v>6.1.2.2</v>
      </c>
      <c r="F343" s="17">
        <f>'Price Catalogue - Services'!C$44</f>
        <v>2</v>
      </c>
      <c r="G343" s="17" t="str">
        <f>'Price Catalogue - Services'!D$44</f>
        <v>Managed ECHA LAN and WAN</v>
      </c>
      <c r="H343" s="17" t="str">
        <f>'Price Catalogue - Services'!E$44</f>
        <v>Managed ECHA WAN</v>
      </c>
      <c r="I343" s="17" t="str">
        <f>'Price Catalogue - Services'!F$44</f>
        <v>Internet, client</v>
      </c>
      <c r="J343" s="17" t="str">
        <f>'Price Catalogue - Services'!G$44</f>
        <v>100 Mb/s bandwidth</v>
      </c>
      <c r="K343" s="17" t="str">
        <f>'Price Catalogue - Services'!H$44</f>
        <v>Monthly service fee</v>
      </c>
      <c r="L343" s="17" t="str">
        <f>'Price Catalogue - Services'!I$44</f>
        <v>24/7</v>
      </c>
      <c r="M343" s="17" t="str">
        <f>'Price Catalogue - Services'!J$44</f>
        <v>shared</v>
      </c>
      <c r="N343" s="17" t="str">
        <f>'Price Catalogue - Services'!K$44</f>
        <v>N/A</v>
      </c>
      <c r="O343" s="5">
        <f>'Price Catalogue - Services'!L$44</f>
        <v>0</v>
      </c>
      <c r="P343" s="5">
        <f>'Price Catalogue - Services'!M$44</f>
        <v>367.2</v>
      </c>
      <c r="Q343" s="5">
        <f>'Price Catalogue - Services'!N$44</f>
        <v>0</v>
      </c>
      <c r="R343" s="38">
        <f>'Price Catalogue - Services'!O$44</f>
        <v>0</v>
      </c>
      <c r="S343" s="17" t="str">
        <f>'Price Catalogue - Services'!P$44</f>
        <v>N/A</v>
      </c>
      <c r="T343" s="5" t="str">
        <f>'Price Catalogue - Services'!Q$44</f>
        <v>N/A</v>
      </c>
      <c r="U343" s="17" t="str">
        <f>'Price Catalogue - Services'!R$44</f>
        <v>Highly available Internet access for ECHA clients. No double charging if same as for Datacentre.</v>
      </c>
      <c r="V343" s="17">
        <f>'Price Catalogue - Services'!S$44</f>
        <v>1</v>
      </c>
      <c r="W34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3" s="21">
        <f>PriceModelTable[[#This Row],[Service Fees]]+PriceModelTable[[#This Row],[Effort Bands]]</f>
        <v>0</v>
      </c>
      <c r="Z343" s="2"/>
      <c r="AA343" s="20"/>
    </row>
    <row r="344" spans="1:27" ht="11.25" customHeight="1" x14ac:dyDescent="0.25">
      <c r="A344" s="51" t="str">
        <f>'Volume Driver - NO EDIT'!$P$1</f>
        <v>2024</v>
      </c>
      <c r="B344" s="51">
        <f>'Volume Driver - NO EDIT'!$P$63</f>
        <v>12</v>
      </c>
      <c r="C344" s="51">
        <f>'Volume Driver - NO EDIT'!P$38</f>
        <v>0</v>
      </c>
      <c r="D344" s="17" t="str">
        <f>'Price Catalogue - Services'!A$43</f>
        <v>wan-tc</v>
      </c>
      <c r="E344" s="17" t="str">
        <f>'Price Catalogue - Services'!B$43</f>
        <v>6.1.2.2</v>
      </c>
      <c r="F344" s="17">
        <f>'Price Catalogue - Services'!C$43</f>
        <v>1</v>
      </c>
      <c r="G344" s="17" t="str">
        <f>'Price Catalogue - Services'!D$43</f>
        <v>Managed ECHA LAN and WAN</v>
      </c>
      <c r="H344" s="17" t="str">
        <f>'Price Catalogue - Services'!E$43</f>
        <v>Managed ECHA WAN</v>
      </c>
      <c r="I344" s="17" t="str">
        <f>'Price Catalogue - Services'!F$43</f>
        <v>WAN connectivity</v>
      </c>
      <c r="J344" s="17" t="str">
        <f>'Price Catalogue - Services'!G$43</f>
        <v>Gb/s bandwidth</v>
      </c>
      <c r="K344" s="17" t="str">
        <f>'Price Catalogue - Services'!H$43</f>
        <v>Monthly service fee</v>
      </c>
      <c r="L344" s="17" t="str">
        <f>'Price Catalogue - Services'!I$43</f>
        <v>24/7</v>
      </c>
      <c r="M344" s="17" t="str">
        <f>'Price Catalogue - Services'!J$43</f>
        <v>shared</v>
      </c>
      <c r="N344" s="17" t="str">
        <f>'Price Catalogue - Services'!K$43</f>
        <v>N/A</v>
      </c>
      <c r="O344" s="5">
        <f>'Price Catalogue - Services'!L$43</f>
        <v>0</v>
      </c>
      <c r="P344" s="5">
        <f>'Price Catalogue - Services'!M$43</f>
        <v>1003.77</v>
      </c>
      <c r="Q344" s="5">
        <f>'Price Catalogue - Services'!N$43</f>
        <v>0</v>
      </c>
      <c r="R344" s="38">
        <f>'Price Catalogue - Services'!O$43</f>
        <v>0</v>
      </c>
      <c r="S344" s="17" t="str">
        <f>'Price Catalogue - Services'!P$43</f>
        <v>N/A</v>
      </c>
      <c r="T344" s="5" t="str">
        <f>'Price Catalogue - Services'!Q$43</f>
        <v>N/A</v>
      </c>
      <c r="U344" s="17" t="str">
        <f>'Price Catalogue - Services'!R$43</f>
        <v>Highly available WAN connections between ECHA and Contractor datacentres.</v>
      </c>
      <c r="V344" s="17">
        <f>'Price Catalogue - Services'!S$43</f>
        <v>1</v>
      </c>
      <c r="W34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4" s="21">
        <f>PriceModelTable[[#This Row],[Service Fees]]+PriceModelTable[[#This Row],[Effort Bands]]</f>
        <v>0</v>
      </c>
      <c r="Z344" s="2"/>
      <c r="AA344" s="20"/>
    </row>
    <row r="345" spans="1:27" ht="11.25" customHeight="1" x14ac:dyDescent="0.25">
      <c r="A345" s="51" t="str">
        <f>'Volume Driver - NO EDIT'!$P$1</f>
        <v>2024</v>
      </c>
      <c r="B345" s="51">
        <f>'Volume Driver - NO EDIT'!$P$63</f>
        <v>12</v>
      </c>
      <c r="C345" s="51">
        <f>'Volume Driver - NO EDIT'!P$40</f>
        <v>1</v>
      </c>
      <c r="D345" s="17" t="str">
        <f>'Price Catalogue - Services'!A$45</f>
        <v>email-p</v>
      </c>
      <c r="E345" s="17" t="str">
        <f>'Price Catalogue - Services'!B$45</f>
        <v>6.1.3.1</v>
      </c>
      <c r="F345" s="17">
        <f>'Price Catalogue - Services'!C$45</f>
        <v>0</v>
      </c>
      <c r="G345" s="17" t="str">
        <f>'Price Catalogue - Services'!D$45</f>
        <v>Office automation</v>
      </c>
      <c r="H345" s="17" t="str">
        <f>'Price Catalogue - Services'!E$45</f>
        <v>Email and calendaring service</v>
      </c>
      <c r="I345" s="17" t="str">
        <f>'Price Catalogue - Services'!F$45</f>
        <v>Managed service</v>
      </c>
      <c r="J345" s="17" t="str">
        <f>'Price Catalogue - Services'!G$45</f>
        <v>managed datacentre</v>
      </c>
      <c r="K345" s="17" t="str">
        <f>'Price Catalogue - Services'!H$45</f>
        <v>Monthly service fee</v>
      </c>
      <c r="L345" s="17" t="str">
        <f>'Price Catalogue - Services'!I$45</f>
        <v>24/7</v>
      </c>
      <c r="M345" s="17" t="str">
        <f>'Price Catalogue - Services'!J$45</f>
        <v>private</v>
      </c>
      <c r="N345" s="17" t="str">
        <f>'Price Catalogue - Services'!K$45</f>
        <v>N/A</v>
      </c>
      <c r="O345" s="5">
        <f>'Price Catalogue - Services'!L$45</f>
        <v>0</v>
      </c>
      <c r="P345" s="5">
        <f>'Price Catalogue - Services'!M$45</f>
        <v>3600</v>
      </c>
      <c r="Q345" s="5">
        <f>'Price Catalogue - Services'!N$45</f>
        <v>0</v>
      </c>
      <c r="R345" s="38">
        <f>'Price Catalogue - Services'!O$45</f>
        <v>0</v>
      </c>
      <c r="S345" s="17" t="str">
        <f>'Price Catalogue - Services'!P$45</f>
        <v>E3</v>
      </c>
      <c r="T345" s="5">
        <f>'Price Catalogue - Services'!Q$45</f>
        <v>0</v>
      </c>
      <c r="U345" s="17" t="str">
        <f>'Price Catalogue - Services'!R$45</f>
        <v>Management of ECHA email and calendaring environment. Changes charged separately via Effort Band.</v>
      </c>
      <c r="V345" s="17">
        <f>'Price Catalogue - Services'!S$45</f>
        <v>1</v>
      </c>
      <c r="W34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5" s="21">
        <f>PriceModelTable[[#This Row],[Service Fees]]+PriceModelTable[[#This Row],[Effort Bands]]</f>
        <v>0</v>
      </c>
      <c r="Z345" s="2"/>
      <c r="AA345" s="20"/>
    </row>
    <row r="346" spans="1:27" ht="11.25" customHeight="1" x14ac:dyDescent="0.25">
      <c r="A346" s="51" t="str">
        <f>'Volume Driver - NO EDIT'!$P$1</f>
        <v>2024</v>
      </c>
      <c r="B346" s="51">
        <f>'Volume Driver - NO EDIT'!$P$63</f>
        <v>12</v>
      </c>
      <c r="C346" s="51">
        <f>'Volume Driver - NO EDIT'!P$41</f>
        <v>0</v>
      </c>
      <c r="D346" s="17" t="str">
        <f>'Price Catalogue - Services'!A$46</f>
        <v>email-tc</v>
      </c>
      <c r="E346" s="17" t="str">
        <f>'Price Catalogue - Services'!B$46</f>
        <v>6.1.3.1</v>
      </c>
      <c r="F346" s="17">
        <f>'Price Catalogue - Services'!C$46</f>
        <v>0</v>
      </c>
      <c r="G346" s="17" t="str">
        <f>'Price Catalogue - Services'!D$46</f>
        <v>Office automation</v>
      </c>
      <c r="H346" s="17" t="str">
        <f>'Price Catalogue - Services'!E$46</f>
        <v>Email and calendaring service</v>
      </c>
      <c r="I346" s="17" t="str">
        <f>'Price Catalogue - Services'!F$46</f>
        <v>Managed service</v>
      </c>
      <c r="J346" s="17" t="str">
        <f>'Price Catalogue - Services'!G$46</f>
        <v>managed datacentre</v>
      </c>
      <c r="K346" s="17" t="str">
        <f>'Price Catalogue - Services'!H$46</f>
        <v>Monthly service fee</v>
      </c>
      <c r="L346" s="17" t="str">
        <f>'Price Catalogue - Services'!I$46</f>
        <v>24/7</v>
      </c>
      <c r="M346" s="17" t="str">
        <f>'Price Catalogue - Services'!J$46</f>
        <v>trusted community</v>
      </c>
      <c r="N346" s="17" t="str">
        <f>'Price Catalogue - Services'!K$46</f>
        <v>N/A</v>
      </c>
      <c r="O346" s="5">
        <f>'Price Catalogue - Services'!L$46</f>
        <v>0</v>
      </c>
      <c r="P346" s="5">
        <f>'Price Catalogue - Services'!M$46</f>
        <v>3600</v>
      </c>
      <c r="Q346" s="5">
        <f>'Price Catalogue - Services'!N$46</f>
        <v>0</v>
      </c>
      <c r="R346" s="38">
        <f>'Price Catalogue - Services'!O$46</f>
        <v>0</v>
      </c>
      <c r="S346" s="17" t="str">
        <f>'Price Catalogue - Services'!P$46</f>
        <v>E3</v>
      </c>
      <c r="T346" s="5">
        <f>'Price Catalogue - Services'!Q$46</f>
        <v>0</v>
      </c>
      <c r="U346" s="17" t="str">
        <f>'Price Catalogue - Services'!R$46</f>
        <v>Management of ECHA email and calendaring environment. Changes charged separately via Effort Band.</v>
      </c>
      <c r="V346" s="17">
        <f>'Price Catalogue - Services'!S$46</f>
        <v>1</v>
      </c>
      <c r="W34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6" s="21">
        <f>PriceModelTable[[#This Row],[Service Fees]]+PriceModelTable[[#This Row],[Effort Bands]]</f>
        <v>0</v>
      </c>
      <c r="Z346" s="2"/>
      <c r="AA346" s="20"/>
    </row>
    <row r="347" spans="1:27" ht="11.25" customHeight="1" x14ac:dyDescent="0.25">
      <c r="A347" s="51" t="str">
        <f>'Volume Driver - NO EDIT'!$P$1</f>
        <v>2024</v>
      </c>
      <c r="B347" s="51">
        <f>'Volume Driver - NO EDIT'!$P$63</f>
        <v>12</v>
      </c>
      <c r="C347" s="51">
        <f>'Volume Driver - NO EDIT'!P$42</f>
        <v>1</v>
      </c>
      <c r="D347" s="17" t="str">
        <f>'Price Catalogue - Services'!A$47</f>
        <v>windows-p</v>
      </c>
      <c r="E347" s="17" t="str">
        <f>'Price Catalogue - Services'!B$47</f>
        <v>6.1.3.2</v>
      </c>
      <c r="F347" s="17">
        <f>'Price Catalogue - Services'!C$47</f>
        <v>0</v>
      </c>
      <c r="G347" s="17" t="str">
        <f>'Price Catalogue - Services'!D$47</f>
        <v>Office automation</v>
      </c>
      <c r="H347" s="17" t="str">
        <f>'Price Catalogue - Services'!E$47</f>
        <v>Windows services</v>
      </c>
      <c r="I347" s="17" t="str">
        <f>'Price Catalogue - Services'!F$47</f>
        <v>Managed service</v>
      </c>
      <c r="J347" s="17" t="str">
        <f>'Price Catalogue - Services'!G$47</f>
        <v>managed datacentre</v>
      </c>
      <c r="K347" s="17" t="str">
        <f>'Price Catalogue - Services'!H$47</f>
        <v>Monthly service fee</v>
      </c>
      <c r="L347" s="17" t="str">
        <f>'Price Catalogue - Services'!I$47</f>
        <v>24/7</v>
      </c>
      <c r="M347" s="17" t="str">
        <f>'Price Catalogue - Services'!J$47</f>
        <v>private</v>
      </c>
      <c r="N347" s="17" t="str">
        <f>'Price Catalogue - Services'!K$47</f>
        <v>N/A</v>
      </c>
      <c r="O347" s="5">
        <f>'Price Catalogue - Services'!L$47</f>
        <v>0</v>
      </c>
      <c r="P347" s="5">
        <f>'Price Catalogue - Services'!M$47</f>
        <v>2880</v>
      </c>
      <c r="Q347" s="5">
        <f>'Price Catalogue - Services'!N$47</f>
        <v>0</v>
      </c>
      <c r="R347" s="38">
        <f>'Price Catalogue - Services'!O$47</f>
        <v>0</v>
      </c>
      <c r="S347" s="17" t="str">
        <f>'Price Catalogue - Services'!P$47</f>
        <v>E5</v>
      </c>
      <c r="T347" s="5">
        <f>'Price Catalogue - Services'!Q$47</f>
        <v>0</v>
      </c>
      <c r="U347" s="17" t="str">
        <f>'Price Catalogue - Services'!R$47</f>
        <v>Management of ECHA Windows services. Changes charged separately via Effort Band.</v>
      </c>
      <c r="V347" s="17">
        <f>'Price Catalogue - Services'!S$47</f>
        <v>1</v>
      </c>
      <c r="W34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7" s="21">
        <f>PriceModelTable[[#This Row],[Service Fees]]+PriceModelTable[[#This Row],[Effort Bands]]</f>
        <v>0</v>
      </c>
      <c r="Z347" s="2"/>
      <c r="AA347" s="20"/>
    </row>
    <row r="348" spans="1:27" ht="11.25" customHeight="1" x14ac:dyDescent="0.25">
      <c r="A348" s="51" t="str">
        <f>'Volume Driver - NO EDIT'!$P$1</f>
        <v>2024</v>
      </c>
      <c r="B348" s="51">
        <f>'Volume Driver - NO EDIT'!$P$63</f>
        <v>12</v>
      </c>
      <c r="C348" s="51">
        <f>'Volume Driver - NO EDIT'!P$43</f>
        <v>0</v>
      </c>
      <c r="D348" s="17" t="str">
        <f>'Price Catalogue - Services'!A$48</f>
        <v>windows-tc</v>
      </c>
      <c r="E348" s="17" t="str">
        <f>'Price Catalogue - Services'!B$48</f>
        <v>6.1.3.2</v>
      </c>
      <c r="F348" s="17">
        <f>'Price Catalogue - Services'!C$48</f>
        <v>0</v>
      </c>
      <c r="G348" s="17" t="str">
        <f>'Price Catalogue - Services'!D$48</f>
        <v>Office automation</v>
      </c>
      <c r="H348" s="17" t="str">
        <f>'Price Catalogue - Services'!E$48</f>
        <v>Windows services</v>
      </c>
      <c r="I348" s="17" t="str">
        <f>'Price Catalogue - Services'!F$48</f>
        <v>Managed service</v>
      </c>
      <c r="J348" s="17" t="str">
        <f>'Price Catalogue - Services'!G$48</f>
        <v>managed datacentre</v>
      </c>
      <c r="K348" s="17" t="str">
        <f>'Price Catalogue - Services'!H$48</f>
        <v>Monthly service fee</v>
      </c>
      <c r="L348" s="17" t="str">
        <f>'Price Catalogue - Services'!I$48</f>
        <v>24/7</v>
      </c>
      <c r="M348" s="17" t="str">
        <f>'Price Catalogue - Services'!J$48</f>
        <v>trusted community</v>
      </c>
      <c r="N348" s="17" t="str">
        <f>'Price Catalogue - Services'!K$48</f>
        <v>N/A</v>
      </c>
      <c r="O348" s="5">
        <f>'Price Catalogue - Services'!L$48</f>
        <v>0</v>
      </c>
      <c r="P348" s="5">
        <f>'Price Catalogue - Services'!M$48</f>
        <v>2880</v>
      </c>
      <c r="Q348" s="5">
        <f>'Price Catalogue - Services'!N$48</f>
        <v>0</v>
      </c>
      <c r="R348" s="38">
        <f>'Price Catalogue - Services'!O$48</f>
        <v>0</v>
      </c>
      <c r="S348" s="17" t="str">
        <f>'Price Catalogue - Services'!P$48</f>
        <v>E5</v>
      </c>
      <c r="T348" s="5">
        <f>'Price Catalogue - Services'!Q$48</f>
        <v>0</v>
      </c>
      <c r="U348" s="17" t="str">
        <f>'Price Catalogue - Services'!R$48</f>
        <v>Management of ECHA Windows services. Changes charged separately via Effort Band.</v>
      </c>
      <c r="V348" s="17">
        <f>'Price Catalogue - Services'!S$48</f>
        <v>1</v>
      </c>
      <c r="W34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8" s="21">
        <f>PriceModelTable[[#This Row],[Service Fees]]+PriceModelTable[[#This Row],[Effort Bands]]</f>
        <v>0</v>
      </c>
      <c r="Z348" s="2"/>
      <c r="AA348" s="20"/>
    </row>
    <row r="349" spans="1:27" ht="11.25" customHeight="1" x14ac:dyDescent="0.25">
      <c r="A349" s="51" t="str">
        <f>'Volume Driver - NO EDIT'!$P$1</f>
        <v>2024</v>
      </c>
      <c r="B349" s="51">
        <f>'Volume Driver - NO EDIT'!$P$63</f>
        <v>12</v>
      </c>
      <c r="C349" s="51">
        <f>'Volume Driver - NO EDIT'!P$44</f>
        <v>155000</v>
      </c>
      <c r="D349" s="17" t="str">
        <f>'Price Catalogue - Services'!A$49</f>
        <v>backup-p</v>
      </c>
      <c r="E349" s="17" t="str">
        <f>'Price Catalogue - Services'!B$49</f>
        <v>6.1.4</v>
      </c>
      <c r="F349" s="17">
        <f>'Price Catalogue - Services'!C$49</f>
        <v>0</v>
      </c>
      <c r="G349" s="17" t="str">
        <f>'Price Catalogue - Services'!D$49</f>
        <v>Backup and restore</v>
      </c>
      <c r="H349" s="17" t="str">
        <f>'Price Catalogue - Services'!E$49</f>
        <v>Backup and restore</v>
      </c>
      <c r="I349" s="17" t="str">
        <f>'Price Catalogue - Services'!F$49</f>
        <v>Retained backup</v>
      </c>
      <c r="J349" s="17" t="str">
        <f>'Price Catalogue - Services'!G$49</f>
        <v>GB</v>
      </c>
      <c r="K349" s="17" t="str">
        <f>'Price Catalogue - Services'!H$49</f>
        <v>Monthly service fee</v>
      </c>
      <c r="L349" s="17" t="str">
        <f>'Price Catalogue - Services'!I$49</f>
        <v>24/7</v>
      </c>
      <c r="M349" s="17" t="str">
        <f>'Price Catalogue - Services'!J$49</f>
        <v>private</v>
      </c>
      <c r="N349" s="17">
        <f>'Price Catalogue - Services'!K$49</f>
        <v>0</v>
      </c>
      <c r="O349" s="5">
        <f>'Price Catalogue - Services'!L$49</f>
        <v>0</v>
      </c>
      <c r="P349" s="5">
        <f>'Price Catalogue - Services'!M$49</f>
        <v>0.12</v>
      </c>
      <c r="Q349" s="5">
        <f>'Price Catalogue - Services'!N$49</f>
        <v>0</v>
      </c>
      <c r="R349" s="38">
        <f>'Price Catalogue - Services'!O$49</f>
        <v>0</v>
      </c>
      <c r="S349" s="17" t="str">
        <f>'Price Catalogue - Services'!P$49</f>
        <v>E1</v>
      </c>
      <c r="T349" s="5">
        <f>'Price Catalogue - Services'!Q$49</f>
        <v>0</v>
      </c>
      <c r="U349" s="17" t="str">
        <f>'Price Catalogue - Services'!R$49</f>
        <v>Backup and restore services for all ECHA IT services, per retained GB. Restore according to Effort Band.</v>
      </c>
      <c r="V349" s="17">
        <f>'Price Catalogue - Services'!S$49</f>
        <v>1</v>
      </c>
      <c r="W34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4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49" s="21">
        <f>PriceModelTable[[#This Row],[Service Fees]]+PriceModelTable[[#This Row],[Effort Bands]]</f>
        <v>0</v>
      </c>
      <c r="Z349" s="2"/>
      <c r="AA349" s="20"/>
    </row>
    <row r="350" spans="1:27" ht="11.25" customHeight="1" x14ac:dyDescent="0.25">
      <c r="A350" s="51" t="str">
        <f>'Volume Driver - NO EDIT'!$P$1</f>
        <v>2024</v>
      </c>
      <c r="B350" s="51">
        <f>'Volume Driver - NO EDIT'!$P$63</f>
        <v>12</v>
      </c>
      <c r="C350" s="51">
        <f>'Volume Driver - NO EDIT'!P$45</f>
        <v>0</v>
      </c>
      <c r="D350" s="17" t="str">
        <f>'Price Catalogue - Services'!A$50</f>
        <v>backup-tc</v>
      </c>
      <c r="E350" s="17" t="str">
        <f>'Price Catalogue - Services'!B$50</f>
        <v>6.1.4</v>
      </c>
      <c r="F350" s="17">
        <f>'Price Catalogue - Services'!C$50</f>
        <v>0</v>
      </c>
      <c r="G350" s="17" t="str">
        <f>'Price Catalogue - Services'!D$50</f>
        <v>Backup and restore</v>
      </c>
      <c r="H350" s="17" t="str">
        <f>'Price Catalogue - Services'!E$50</f>
        <v>Backup and restore</v>
      </c>
      <c r="I350" s="17" t="str">
        <f>'Price Catalogue - Services'!F$50</f>
        <v>Retained backup</v>
      </c>
      <c r="J350" s="17" t="str">
        <f>'Price Catalogue - Services'!G$50</f>
        <v>GB</v>
      </c>
      <c r="K350" s="17" t="str">
        <f>'Price Catalogue - Services'!H$50</f>
        <v>Monthly service fee</v>
      </c>
      <c r="L350" s="17" t="str">
        <f>'Price Catalogue - Services'!I$50</f>
        <v>24/7</v>
      </c>
      <c r="M350" s="17" t="str">
        <f>'Price Catalogue - Services'!J$50</f>
        <v>trusted community</v>
      </c>
      <c r="N350" s="17" t="str">
        <f>'Price Catalogue - Services'!K$50</f>
        <v>N/A</v>
      </c>
      <c r="O350" s="5">
        <f>'Price Catalogue - Services'!L$50</f>
        <v>0</v>
      </c>
      <c r="P350" s="5">
        <f>'Price Catalogue - Services'!M$50</f>
        <v>0.06</v>
      </c>
      <c r="Q350" s="5">
        <f>'Price Catalogue - Services'!N$50</f>
        <v>0</v>
      </c>
      <c r="R350" s="38">
        <f>'Price Catalogue - Services'!O$50</f>
        <v>0</v>
      </c>
      <c r="S350" s="17" t="str">
        <f>'Price Catalogue - Services'!P$50</f>
        <v>E1</v>
      </c>
      <c r="T350" s="5">
        <f>'Price Catalogue - Services'!Q$50</f>
        <v>0</v>
      </c>
      <c r="U350" s="17" t="str">
        <f>'Price Catalogue - Services'!R$50</f>
        <v>Backup and restore services for all ECHA IT services, per retained GB. Restore according to Effort Band.</v>
      </c>
      <c r="V350" s="17">
        <f>'Price Catalogue - Services'!S$50</f>
        <v>1</v>
      </c>
      <c r="W35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0" s="21">
        <f>PriceModelTable[[#This Row],[Service Fees]]+PriceModelTable[[#This Row],[Effort Bands]]</f>
        <v>0</v>
      </c>
      <c r="Z350" s="2"/>
      <c r="AA350" s="20"/>
    </row>
    <row r="351" spans="1:27" ht="11.25" customHeight="1" x14ac:dyDescent="0.25">
      <c r="A351" s="51" t="str">
        <f>'Volume Driver - NO EDIT'!$P$1</f>
        <v>2024</v>
      </c>
      <c r="B351" s="51">
        <f>'Volume Driver - NO EDIT'!$P$63</f>
        <v>12</v>
      </c>
      <c r="C351" s="51">
        <f>'Volume Driver - NO EDIT'!P$46</f>
        <v>1</v>
      </c>
      <c r="D351" s="17" t="str">
        <f>'Price Catalogue - Services'!A$51</f>
        <v>off-backup</v>
      </c>
      <c r="E351" s="17" t="str">
        <f>'Price Catalogue - Services'!B$51</f>
        <v>6.1.4.2</v>
      </c>
      <c r="F351" s="17">
        <f>'Price Catalogue - Services'!C$51</f>
        <v>0</v>
      </c>
      <c r="G351" s="17" t="str">
        <f>'Price Catalogue - Services'!D$51</f>
        <v>Backup and restore</v>
      </c>
      <c r="H351" s="17" t="str">
        <f>'Price Catalogue - Services'!E$51</f>
        <v>Offline backups</v>
      </c>
      <c r="I351" s="17" t="str">
        <f>'Price Catalogue - Services'!F$51</f>
        <v>Retained backup</v>
      </c>
      <c r="J351" s="17" t="str">
        <f>'Price Catalogue - Services'!G$51</f>
        <v>GB</v>
      </c>
      <c r="K351" s="17" t="str">
        <f>'Price Catalogue - Services'!H$51</f>
        <v>Monthly service fee</v>
      </c>
      <c r="L351" s="17" t="str">
        <f>'Price Catalogue - Services'!I$51</f>
        <v>9/5</v>
      </c>
      <c r="M351" s="17" t="str">
        <f>'Price Catalogue - Services'!J$51</f>
        <v>any</v>
      </c>
      <c r="N351" s="17">
        <f>'Price Catalogue - Services'!K$51</f>
        <v>0</v>
      </c>
      <c r="O351" s="5">
        <f>'Price Catalogue - Services'!L$51</f>
        <v>0</v>
      </c>
      <c r="P351" s="5">
        <f>'Price Catalogue - Services'!M$51</f>
        <v>1863</v>
      </c>
      <c r="Q351" s="5">
        <f>'Price Catalogue - Services'!N$51</f>
        <v>0</v>
      </c>
      <c r="R351" s="38">
        <f>'Price Catalogue - Services'!O$51</f>
        <v>0</v>
      </c>
      <c r="S351" s="17" t="str">
        <f>'Price Catalogue - Services'!P$51</f>
        <v>N/A</v>
      </c>
      <c r="T351" s="5" t="str">
        <f>'Price Catalogue - Services'!Q$51</f>
        <v>N/A</v>
      </c>
      <c r="U351" s="17" t="str">
        <f>'Price Catalogue - Services'!R$51</f>
        <v>Offline backups for selected backups, per retained GB.</v>
      </c>
      <c r="V351" s="17">
        <f>'Price Catalogue - Services'!S$51</f>
        <v>1</v>
      </c>
      <c r="W35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1" s="21">
        <f>PriceModelTable[[#This Row],[Service Fees]]+PriceModelTable[[#This Row],[Effort Bands]]</f>
        <v>0</v>
      </c>
      <c r="Z351" s="2"/>
      <c r="AA351" s="20"/>
    </row>
    <row r="352" spans="1:27" ht="11.25" customHeight="1" x14ac:dyDescent="0.25">
      <c r="A352" s="51" t="str">
        <f>'Volume Driver - NO EDIT'!$P$1</f>
        <v>2024</v>
      </c>
      <c r="B352" s="51">
        <f>'Volume Driver - NO EDIT'!$P$63</f>
        <v>12</v>
      </c>
      <c r="C352" s="51">
        <f>'Volume Driver - NO EDIT'!P$48</f>
        <v>2</v>
      </c>
      <c r="D352" s="17" t="str">
        <f>'Price Catalogue - Services'!A$53</f>
        <v>pm-off</v>
      </c>
      <c r="E352" s="17" t="str">
        <f>'Price Catalogue - Services'!B$53</f>
        <v>6.4.1</v>
      </c>
      <c r="F352" s="17">
        <f>'Price Catalogue - Services'!C$53</f>
        <v>0</v>
      </c>
      <c r="G352" s="17" t="str">
        <f>'Price Catalogue - Services'!D$53</f>
        <v>Consultancy</v>
      </c>
      <c r="H352" s="17" t="str">
        <f>'Price Catalogue - Services'!E$53</f>
        <v>Project Manager</v>
      </c>
      <c r="I352" s="17" t="str">
        <f>'Price Catalogue - Services'!F$53</f>
        <v>Offsite according to FWC discount.</v>
      </c>
      <c r="J352" s="17" t="str">
        <f>'Price Catalogue - Services'!G$53</f>
        <v>days</v>
      </c>
      <c r="K352" s="17" t="str">
        <f>'Price Catalogue - Services'!H$53</f>
        <v>T&amp;M</v>
      </c>
      <c r="L352" s="17" t="str">
        <f>'Price Catalogue - Services'!I$53</f>
        <v>N/A</v>
      </c>
      <c r="M352" s="17" t="str">
        <f>'Price Catalogue - Services'!J$53</f>
        <v>N/A</v>
      </c>
      <c r="N352" s="17" t="str">
        <f>'Price Catalogue - Services'!K$53</f>
        <v>N/A</v>
      </c>
      <c r="O352" s="5">
        <f>'Price Catalogue - Services'!L$53</f>
        <v>0</v>
      </c>
      <c r="P352" s="5" t="str">
        <f>'Price Catalogue - Services'!M$53</f>
        <v>N/A</v>
      </c>
      <c r="Q352" s="5">
        <f>'Price Catalogue - Services'!N$53</f>
        <v>0</v>
      </c>
      <c r="R352" s="38">
        <f>'Price Catalogue - Services'!O$53</f>
        <v>0</v>
      </c>
      <c r="S352" s="17" t="str">
        <f>'Price Catalogue - Services'!P$53</f>
        <v>N/A</v>
      </c>
      <c r="T352" s="5" t="str">
        <f>'Price Catalogue - Services'!Q$53</f>
        <v>N/A</v>
      </c>
      <c r="U352" s="17" t="str">
        <f>'Price Catalogue - Services'!R$53</f>
        <v>Offsite Project Manager.</v>
      </c>
      <c r="V352" s="17">
        <f>'Price Catalogue - Services'!S$53</f>
        <v>1</v>
      </c>
      <c r="W35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2" s="21">
        <f>PriceModelTable[[#This Row],[Service Fees]]+PriceModelTable[[#This Row],[Effort Bands]]</f>
        <v>0</v>
      </c>
      <c r="Z352" s="2"/>
      <c r="AA352" s="20"/>
    </row>
    <row r="353" spans="1:27" ht="11.25" customHeight="1" x14ac:dyDescent="0.25">
      <c r="A353" s="51" t="str">
        <f>'Volume Driver - NO EDIT'!$P$1</f>
        <v>2024</v>
      </c>
      <c r="B353" s="51">
        <f>'Volume Driver - NO EDIT'!$P$63</f>
        <v>12</v>
      </c>
      <c r="C353" s="51">
        <f>'Volume Driver - NO EDIT'!P$47</f>
        <v>1</v>
      </c>
      <c r="D353" s="17" t="str">
        <f>'Price Catalogue - Services'!A$52</f>
        <v>pm-on</v>
      </c>
      <c r="E353" s="17" t="str">
        <f>'Price Catalogue - Services'!B$52</f>
        <v>6.4.1</v>
      </c>
      <c r="F353" s="17">
        <f>'Price Catalogue - Services'!C$52</f>
        <v>0</v>
      </c>
      <c r="G353" s="17" t="str">
        <f>'Price Catalogue - Services'!D$52</f>
        <v>Consultancy</v>
      </c>
      <c r="H353" s="17" t="str">
        <f>'Price Catalogue - Services'!E$52</f>
        <v>Project Manager</v>
      </c>
      <c r="I353" s="17" t="str">
        <f>'Price Catalogue - Services'!F$52</f>
        <v>Onsite according to FWC discount.</v>
      </c>
      <c r="J353" s="17" t="str">
        <f>'Price Catalogue - Services'!G$52</f>
        <v>days</v>
      </c>
      <c r="K353" s="17" t="str">
        <f>'Price Catalogue - Services'!H$52</f>
        <v>T&amp;M</v>
      </c>
      <c r="L353" s="17" t="str">
        <f>'Price Catalogue - Services'!I$52</f>
        <v>N/A</v>
      </c>
      <c r="M353" s="17" t="str">
        <f>'Price Catalogue - Services'!J$52</f>
        <v>N/A</v>
      </c>
      <c r="N353" s="17" t="str">
        <f>'Price Catalogue - Services'!K$52</f>
        <v>N/A</v>
      </c>
      <c r="O353" s="5">
        <f>'Price Catalogue - Services'!L$52</f>
        <v>0</v>
      </c>
      <c r="P353" s="5" t="str">
        <f>'Price Catalogue - Services'!M$52</f>
        <v>N/A</v>
      </c>
      <c r="Q353" s="5">
        <f>'Price Catalogue - Services'!N$52</f>
        <v>0</v>
      </c>
      <c r="R353" s="38">
        <f>'Price Catalogue - Services'!O$52</f>
        <v>0</v>
      </c>
      <c r="S353" s="17" t="str">
        <f>'Price Catalogue - Services'!P$52</f>
        <v>N/A</v>
      </c>
      <c r="T353" s="5" t="str">
        <f>'Price Catalogue - Services'!Q$52</f>
        <v>N/A</v>
      </c>
      <c r="U353" s="17" t="str">
        <f>'Price Catalogue - Services'!R$52</f>
        <v>Onsite Project Manager.</v>
      </c>
      <c r="V353" s="17">
        <f>'Price Catalogue - Services'!S$52</f>
        <v>1</v>
      </c>
      <c r="W35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3" s="21">
        <f>PriceModelTable[[#This Row],[Service Fees]]+PriceModelTable[[#This Row],[Effort Bands]]</f>
        <v>0</v>
      </c>
      <c r="Z353" s="2"/>
      <c r="AA353" s="20"/>
    </row>
    <row r="354" spans="1:27" ht="11.25" customHeight="1" x14ac:dyDescent="0.25">
      <c r="A354" s="51" t="str">
        <f>'Volume Driver - NO EDIT'!$P$1</f>
        <v>2024</v>
      </c>
      <c r="B354" s="51">
        <f>'Volume Driver - NO EDIT'!$P$63</f>
        <v>12</v>
      </c>
      <c r="C354" s="51">
        <f>'Volume Driver - NO EDIT'!P$50</f>
        <v>2</v>
      </c>
      <c r="D354" s="17" t="str">
        <f>'Price Catalogue - Services'!A$55</f>
        <v>consultant-off</v>
      </c>
      <c r="E354" s="17" t="str">
        <f>'Price Catalogue - Services'!B$55</f>
        <v>6.4.2</v>
      </c>
      <c r="F354" s="17">
        <f>'Price Catalogue - Services'!C$55</f>
        <v>0</v>
      </c>
      <c r="G354" s="17" t="str">
        <f>'Price Catalogue - Services'!D$55</f>
        <v>Consultancy</v>
      </c>
      <c r="H354" s="17" t="str">
        <f>'Price Catalogue - Services'!E$55</f>
        <v>Consultant/Senior Consultant</v>
      </c>
      <c r="I354" s="17" t="str">
        <f>'Price Catalogue - Services'!F$55</f>
        <v>Offsite according to FWC discount.</v>
      </c>
      <c r="J354" s="17" t="str">
        <f>'Price Catalogue - Services'!G$55</f>
        <v>days</v>
      </c>
      <c r="K354" s="17" t="str">
        <f>'Price Catalogue - Services'!H$55</f>
        <v>T&amp;M</v>
      </c>
      <c r="L354" s="17" t="str">
        <f>'Price Catalogue - Services'!I$55</f>
        <v>N/A</v>
      </c>
      <c r="M354" s="17" t="str">
        <f>'Price Catalogue - Services'!J$55</f>
        <v>N/A</v>
      </c>
      <c r="N354" s="17" t="str">
        <f>'Price Catalogue - Services'!K$55</f>
        <v>N/A</v>
      </c>
      <c r="O354" s="5">
        <f>'Price Catalogue - Services'!L$55</f>
        <v>0</v>
      </c>
      <c r="P354" s="5" t="str">
        <f>'Price Catalogue - Services'!M$55</f>
        <v>N/A</v>
      </c>
      <c r="Q354" s="5">
        <f>'Price Catalogue - Services'!N$55</f>
        <v>0</v>
      </c>
      <c r="R354" s="38">
        <f>'Price Catalogue - Services'!O$55</f>
        <v>0</v>
      </c>
      <c r="S354" s="17" t="str">
        <f>'Price Catalogue - Services'!P$55</f>
        <v>N/A</v>
      </c>
      <c r="T354" s="5" t="str">
        <f>'Price Catalogue - Services'!Q$55</f>
        <v>N/A</v>
      </c>
      <c r="U354" s="17" t="str">
        <f>'Price Catalogue - Services'!R$55</f>
        <v>Offsite Consultant/Senior Consultant.</v>
      </c>
      <c r="V354" s="17">
        <f>'Price Catalogue - Services'!S$55</f>
        <v>1</v>
      </c>
      <c r="W35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4" s="21">
        <f>PriceModelTable[[#This Row],[Service Fees]]+PriceModelTable[[#This Row],[Effort Bands]]</f>
        <v>0</v>
      </c>
      <c r="Z354" s="2"/>
      <c r="AA354" s="20"/>
    </row>
    <row r="355" spans="1:27" ht="11.25" customHeight="1" x14ac:dyDescent="0.25">
      <c r="A355" s="51" t="str">
        <f>'Volume Driver - NO EDIT'!$P$1</f>
        <v>2024</v>
      </c>
      <c r="B355" s="51">
        <f>'Volume Driver - NO EDIT'!$P$63</f>
        <v>12</v>
      </c>
      <c r="C355" s="51">
        <f>'Volume Driver - NO EDIT'!P$49</f>
        <v>1</v>
      </c>
      <c r="D355" s="17" t="str">
        <f>'Price Catalogue - Services'!A$54</f>
        <v>consultant-on</v>
      </c>
      <c r="E355" s="17" t="str">
        <f>'Price Catalogue - Services'!B$54</f>
        <v>6.4.2</v>
      </c>
      <c r="F355" s="17">
        <f>'Price Catalogue - Services'!C$54</f>
        <v>0</v>
      </c>
      <c r="G355" s="17" t="str">
        <f>'Price Catalogue - Services'!D$54</f>
        <v>Consultancy</v>
      </c>
      <c r="H355" s="17" t="str">
        <f>'Price Catalogue - Services'!E$54</f>
        <v>Consultant/Senior Consultant</v>
      </c>
      <c r="I355" s="17" t="str">
        <f>'Price Catalogue - Services'!F$54</f>
        <v>Onsite according to FWC discount.</v>
      </c>
      <c r="J355" s="17" t="str">
        <f>'Price Catalogue - Services'!G$54</f>
        <v>days</v>
      </c>
      <c r="K355" s="17" t="str">
        <f>'Price Catalogue - Services'!H$54</f>
        <v>T&amp;M</v>
      </c>
      <c r="L355" s="17" t="str">
        <f>'Price Catalogue - Services'!I$54</f>
        <v>N/A</v>
      </c>
      <c r="M355" s="17" t="str">
        <f>'Price Catalogue - Services'!J$54</f>
        <v>N/A</v>
      </c>
      <c r="N355" s="17" t="str">
        <f>'Price Catalogue - Services'!K$54</f>
        <v>N/A</v>
      </c>
      <c r="O355" s="5">
        <f>'Price Catalogue - Services'!L$54</f>
        <v>0</v>
      </c>
      <c r="P355" s="5" t="str">
        <f>'Price Catalogue - Services'!M$54</f>
        <v>N/A</v>
      </c>
      <c r="Q355" s="5">
        <f>'Price Catalogue - Services'!N$54</f>
        <v>0</v>
      </c>
      <c r="R355" s="38">
        <f>'Price Catalogue - Services'!O$54</f>
        <v>0</v>
      </c>
      <c r="S355" s="17" t="str">
        <f>'Price Catalogue - Services'!P$54</f>
        <v>N/A</v>
      </c>
      <c r="T355" s="5" t="str">
        <f>'Price Catalogue - Services'!Q$54</f>
        <v>N/A</v>
      </c>
      <c r="U355" s="17" t="str">
        <f>'Price Catalogue - Services'!R$54</f>
        <v>Onsite Consultant/Senior Consultant.</v>
      </c>
      <c r="V355" s="17">
        <f>'Price Catalogue - Services'!S$54</f>
        <v>1</v>
      </c>
      <c r="W35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5" s="21">
        <f>PriceModelTable[[#This Row],[Service Fees]]+PriceModelTable[[#This Row],[Effort Bands]]</f>
        <v>0</v>
      </c>
      <c r="Z355" s="2"/>
      <c r="AA355" s="20"/>
    </row>
    <row r="356" spans="1:27" ht="11.25" customHeight="1" x14ac:dyDescent="0.25">
      <c r="A356" s="51" t="str">
        <f>'Volume Driver - NO EDIT'!$P$1</f>
        <v>2024</v>
      </c>
      <c r="B356" s="51">
        <f>'Volume Driver - NO EDIT'!$P$63</f>
        <v>12</v>
      </c>
      <c r="C356" s="51">
        <f>'Volume Driver - NO EDIT'!P$52</f>
        <v>4</v>
      </c>
      <c r="D356" s="17" t="str">
        <f>'Price Catalogue - Services'!A$57</f>
        <v>consultant-jr-off</v>
      </c>
      <c r="E356" s="17" t="str">
        <f>'Price Catalogue - Services'!B$57</f>
        <v>6.4.3</v>
      </c>
      <c r="F356" s="17">
        <f>'Price Catalogue - Services'!C$57</f>
        <v>0</v>
      </c>
      <c r="G356" s="17" t="str">
        <f>'Price Catalogue - Services'!D$57</f>
        <v>Consultancy</v>
      </c>
      <c r="H356" s="17" t="str">
        <f>'Price Catalogue - Services'!E$57</f>
        <v>Junior Consultant</v>
      </c>
      <c r="I356" s="17" t="str">
        <f>'Price Catalogue - Services'!F$57</f>
        <v>Offsite according to FWC discount.</v>
      </c>
      <c r="J356" s="17" t="str">
        <f>'Price Catalogue - Services'!G$57</f>
        <v>days</v>
      </c>
      <c r="K356" s="17" t="str">
        <f>'Price Catalogue - Services'!H$57</f>
        <v>T&amp;M</v>
      </c>
      <c r="L356" s="17" t="str">
        <f>'Price Catalogue - Services'!I$57</f>
        <v>N/A</v>
      </c>
      <c r="M356" s="17" t="str">
        <f>'Price Catalogue - Services'!J$57</f>
        <v>N/A</v>
      </c>
      <c r="N356" s="17" t="str">
        <f>'Price Catalogue - Services'!K$57</f>
        <v>N/A</v>
      </c>
      <c r="O356" s="5">
        <f>'Price Catalogue - Services'!L$57</f>
        <v>0</v>
      </c>
      <c r="P356" s="5" t="str">
        <f>'Price Catalogue - Services'!M$57</f>
        <v>N/A</v>
      </c>
      <c r="Q356" s="5">
        <f>'Price Catalogue - Services'!N$57</f>
        <v>0</v>
      </c>
      <c r="R356" s="38">
        <f>'Price Catalogue - Services'!O$57</f>
        <v>0</v>
      </c>
      <c r="S356" s="17" t="str">
        <f>'Price Catalogue - Services'!P$57</f>
        <v>N/A</v>
      </c>
      <c r="T356" s="5" t="str">
        <f>'Price Catalogue - Services'!Q$57</f>
        <v>N/A</v>
      </c>
      <c r="U356" s="17" t="str">
        <f>'Price Catalogue - Services'!R$57</f>
        <v>Offsite Junior Consultant.</v>
      </c>
      <c r="V356" s="17">
        <f>'Price Catalogue - Services'!S$57</f>
        <v>1</v>
      </c>
      <c r="W35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6" s="21">
        <f>PriceModelTable[[#This Row],[Service Fees]]+PriceModelTable[[#This Row],[Effort Bands]]</f>
        <v>0</v>
      </c>
      <c r="Z356" s="2"/>
      <c r="AA356" s="20"/>
    </row>
    <row r="357" spans="1:27" ht="11.25" customHeight="1" x14ac:dyDescent="0.25">
      <c r="A357" s="51" t="str">
        <f>'Volume Driver - NO EDIT'!$P$1</f>
        <v>2024</v>
      </c>
      <c r="B357" s="51">
        <f>'Volume Driver - NO EDIT'!$P$63</f>
        <v>12</v>
      </c>
      <c r="C357" s="51">
        <f>'Volume Driver - NO EDIT'!P$51</f>
        <v>2</v>
      </c>
      <c r="D357" s="17" t="str">
        <f>'Price Catalogue - Services'!A$56</f>
        <v>consultant-jr-on</v>
      </c>
      <c r="E357" s="17" t="str">
        <f>'Price Catalogue - Services'!B$56</f>
        <v>6.4.3</v>
      </c>
      <c r="F357" s="17">
        <f>'Price Catalogue - Services'!C$56</f>
        <v>0</v>
      </c>
      <c r="G357" s="17" t="str">
        <f>'Price Catalogue - Services'!D$56</f>
        <v>Consultancy</v>
      </c>
      <c r="H357" s="17" t="str">
        <f>'Price Catalogue - Services'!E$56</f>
        <v>Junior Consultant</v>
      </c>
      <c r="I357" s="17" t="str">
        <f>'Price Catalogue - Services'!F$56</f>
        <v>Onsite according to FWC discount.</v>
      </c>
      <c r="J357" s="17" t="str">
        <f>'Price Catalogue - Services'!G$56</f>
        <v>days</v>
      </c>
      <c r="K357" s="17" t="str">
        <f>'Price Catalogue - Services'!H$56</f>
        <v>T&amp;M</v>
      </c>
      <c r="L357" s="17" t="str">
        <f>'Price Catalogue - Services'!I$56</f>
        <v>N/A</v>
      </c>
      <c r="M357" s="17" t="str">
        <f>'Price Catalogue - Services'!J$56</f>
        <v>N/A</v>
      </c>
      <c r="N357" s="17" t="str">
        <f>'Price Catalogue - Services'!K$56</f>
        <v>N/A</v>
      </c>
      <c r="O357" s="5">
        <f>'Price Catalogue - Services'!L$56</f>
        <v>0</v>
      </c>
      <c r="P357" s="5" t="str">
        <f>'Price Catalogue - Services'!M$56</f>
        <v>N/A</v>
      </c>
      <c r="Q357" s="5">
        <f>'Price Catalogue - Services'!N$56</f>
        <v>0</v>
      </c>
      <c r="R357" s="38">
        <f>'Price Catalogue - Services'!O$56</f>
        <v>0</v>
      </c>
      <c r="S357" s="17" t="str">
        <f>'Price Catalogue - Services'!P$56</f>
        <v>N/A</v>
      </c>
      <c r="T357" s="5" t="str">
        <f>'Price Catalogue - Services'!Q$56</f>
        <v>N/A</v>
      </c>
      <c r="U357" s="17" t="str">
        <f>'Price Catalogue - Services'!R$56</f>
        <v>Onsite Junior Consultant.</v>
      </c>
      <c r="V357" s="17">
        <f>'Price Catalogue - Services'!S$56</f>
        <v>1</v>
      </c>
      <c r="W35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7" s="21">
        <f>PriceModelTable[[#This Row],[Service Fees]]+PriceModelTable[[#This Row],[Effort Bands]]</f>
        <v>0</v>
      </c>
      <c r="Z357" s="2"/>
      <c r="AA357" s="20"/>
    </row>
    <row r="358" spans="1:27" ht="11.25" customHeight="1" x14ac:dyDescent="0.25">
      <c r="A358" s="51" t="str">
        <f>'Volume Driver - NO EDIT'!$P$1</f>
        <v>2024</v>
      </c>
      <c r="B358" s="51">
        <f>'Volume Driver - NO EDIT'!$P$63</f>
        <v>12</v>
      </c>
      <c r="C358" s="51">
        <f>'Volume Driver - NO EDIT'!P$54</f>
        <v>4</v>
      </c>
      <c r="D358" s="17" t="str">
        <f>'Price Catalogue - Services'!A$59</f>
        <v>engineer-off</v>
      </c>
      <c r="E358" s="17" t="str">
        <f>'Price Catalogue - Services'!B$59</f>
        <v>6.4.4</v>
      </c>
      <c r="F358" s="17">
        <f>'Price Catalogue - Services'!C$59</f>
        <v>0</v>
      </c>
      <c r="G358" s="17" t="str">
        <f>'Price Catalogue - Services'!D$59</f>
        <v>Consultancy</v>
      </c>
      <c r="H358" s="17" t="str">
        <f>'Price Catalogue - Services'!E$59</f>
        <v>Senior Engineer/Architect</v>
      </c>
      <c r="I358" s="17" t="str">
        <f>'Price Catalogue - Services'!F$59</f>
        <v>Offsite according to FWC discount.</v>
      </c>
      <c r="J358" s="17" t="str">
        <f>'Price Catalogue - Services'!G$59</f>
        <v>days</v>
      </c>
      <c r="K358" s="17" t="str">
        <f>'Price Catalogue - Services'!H$59</f>
        <v>T&amp;M</v>
      </c>
      <c r="L358" s="17" t="str">
        <f>'Price Catalogue - Services'!I$59</f>
        <v>N/A</v>
      </c>
      <c r="M358" s="17" t="str">
        <f>'Price Catalogue - Services'!J$59</f>
        <v>N/A</v>
      </c>
      <c r="N358" s="17" t="str">
        <f>'Price Catalogue - Services'!K$59</f>
        <v>N/A</v>
      </c>
      <c r="O358" s="5">
        <f>'Price Catalogue - Services'!L$59</f>
        <v>0</v>
      </c>
      <c r="P358" s="5" t="str">
        <f>'Price Catalogue - Services'!M$59</f>
        <v>N/A</v>
      </c>
      <c r="Q358" s="5">
        <f>'Price Catalogue - Services'!N$59</f>
        <v>0</v>
      </c>
      <c r="R358" s="38">
        <f>'Price Catalogue - Services'!O$59</f>
        <v>0</v>
      </c>
      <c r="S358" s="17" t="str">
        <f>'Price Catalogue - Services'!P$59</f>
        <v>N/A</v>
      </c>
      <c r="T358" s="5" t="str">
        <f>'Price Catalogue - Services'!Q$59</f>
        <v>N/A</v>
      </c>
      <c r="U358" s="17" t="str">
        <f>'Price Catalogue - Services'!R$59</f>
        <v>Offsite Senior Engineer/Architect.</v>
      </c>
      <c r="V358" s="17">
        <f>'Price Catalogue - Services'!S$59</f>
        <v>1</v>
      </c>
      <c r="W35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8" s="21">
        <f>PriceModelTable[[#This Row],[Service Fees]]+PriceModelTable[[#This Row],[Effort Bands]]</f>
        <v>0</v>
      </c>
      <c r="Z358" s="2"/>
      <c r="AA358" s="20"/>
    </row>
    <row r="359" spans="1:27" ht="11.25" customHeight="1" x14ac:dyDescent="0.25">
      <c r="A359" s="51" t="str">
        <f>'Volume Driver - NO EDIT'!$P$1</f>
        <v>2024</v>
      </c>
      <c r="B359" s="51">
        <f>'Volume Driver - NO EDIT'!$P$63</f>
        <v>12</v>
      </c>
      <c r="C359" s="51">
        <f>'Volume Driver - NO EDIT'!P$53</f>
        <v>2</v>
      </c>
      <c r="D359" s="17" t="str">
        <f>'Price Catalogue - Services'!A$58</f>
        <v>engineer-on</v>
      </c>
      <c r="E359" s="17" t="str">
        <f>'Price Catalogue - Services'!B$58</f>
        <v>6.4.4</v>
      </c>
      <c r="F359" s="17">
        <f>'Price Catalogue - Services'!C$58</f>
        <v>0</v>
      </c>
      <c r="G359" s="17" t="str">
        <f>'Price Catalogue - Services'!D$58</f>
        <v>Consultancy</v>
      </c>
      <c r="H359" s="17" t="str">
        <f>'Price Catalogue - Services'!E$58</f>
        <v>Senior Engineer/Architect</v>
      </c>
      <c r="I359" s="17" t="str">
        <f>'Price Catalogue - Services'!F$58</f>
        <v>Onsite according to FWC discount.</v>
      </c>
      <c r="J359" s="17" t="str">
        <f>'Price Catalogue - Services'!G$58</f>
        <v>days</v>
      </c>
      <c r="K359" s="17" t="str">
        <f>'Price Catalogue - Services'!H$58</f>
        <v>T&amp;M</v>
      </c>
      <c r="L359" s="17" t="str">
        <f>'Price Catalogue - Services'!I$58</f>
        <v>N/A</v>
      </c>
      <c r="M359" s="17" t="str">
        <f>'Price Catalogue - Services'!J$58</f>
        <v>N/A</v>
      </c>
      <c r="N359" s="17" t="str">
        <f>'Price Catalogue - Services'!K$58</f>
        <v>N/A</v>
      </c>
      <c r="O359" s="5">
        <f>'Price Catalogue - Services'!L$58</f>
        <v>0</v>
      </c>
      <c r="P359" s="5" t="str">
        <f>'Price Catalogue - Services'!M$58</f>
        <v>N/A</v>
      </c>
      <c r="Q359" s="5">
        <f>'Price Catalogue - Services'!N$58</f>
        <v>0</v>
      </c>
      <c r="R359" s="38">
        <f>'Price Catalogue - Services'!O$58</f>
        <v>0</v>
      </c>
      <c r="S359" s="17" t="str">
        <f>'Price Catalogue - Services'!P$58</f>
        <v>N/A</v>
      </c>
      <c r="T359" s="5" t="str">
        <f>'Price Catalogue - Services'!Q$58</f>
        <v>N/A</v>
      </c>
      <c r="U359" s="17" t="str">
        <f>'Price Catalogue - Services'!R$58</f>
        <v>Onsite Senior Engineer/Architect.</v>
      </c>
      <c r="V359" s="17">
        <f>'Price Catalogue - Services'!S$58</f>
        <v>1</v>
      </c>
      <c r="W35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5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59" s="21">
        <f>PriceModelTable[[#This Row],[Service Fees]]+PriceModelTable[[#This Row],[Effort Bands]]</f>
        <v>0</v>
      </c>
      <c r="Z359" s="2"/>
      <c r="AA359" s="20"/>
    </row>
    <row r="360" spans="1:27" ht="11.25" customHeight="1" x14ac:dyDescent="0.25">
      <c r="A360" s="51" t="str">
        <f>'Volume Driver - NO EDIT'!$P$1</f>
        <v>2024</v>
      </c>
      <c r="B360" s="51">
        <f>'Volume Driver - NO EDIT'!$P$63</f>
        <v>12</v>
      </c>
      <c r="C360" s="51">
        <f>'Volume Driver - NO EDIT'!P$56</f>
        <v>4</v>
      </c>
      <c r="D360" s="17" t="str">
        <f>'Price Catalogue - Services'!A$61</f>
        <v>engineer-jr-off</v>
      </c>
      <c r="E360" s="17" t="str">
        <f>'Price Catalogue - Services'!B$61</f>
        <v>6.4.5</v>
      </c>
      <c r="F360" s="17">
        <f>'Price Catalogue - Services'!C$61</f>
        <v>0</v>
      </c>
      <c r="G360" s="17" t="str">
        <f>'Price Catalogue - Services'!D$61</f>
        <v>Consultancy</v>
      </c>
      <c r="H360" s="17" t="str">
        <f>'Price Catalogue - Services'!E$61</f>
        <v>Junior Engineer/Administrator</v>
      </c>
      <c r="I360" s="17" t="str">
        <f>'Price Catalogue - Services'!F$61</f>
        <v>Offsite according to FWC discount.</v>
      </c>
      <c r="J360" s="17" t="str">
        <f>'Price Catalogue - Services'!G$61</f>
        <v>days</v>
      </c>
      <c r="K360" s="17" t="str">
        <f>'Price Catalogue - Services'!H$61</f>
        <v>T&amp;M</v>
      </c>
      <c r="L360" s="17" t="str">
        <f>'Price Catalogue - Services'!I$61</f>
        <v>N/A</v>
      </c>
      <c r="M360" s="17" t="str">
        <f>'Price Catalogue - Services'!J$61</f>
        <v>N/A</v>
      </c>
      <c r="N360" s="17" t="str">
        <f>'Price Catalogue - Services'!K$61</f>
        <v>N/A</v>
      </c>
      <c r="O360" s="5">
        <f>'Price Catalogue - Services'!L$61</f>
        <v>0</v>
      </c>
      <c r="P360" s="5" t="str">
        <f>'Price Catalogue - Services'!M$61</f>
        <v>N/A</v>
      </c>
      <c r="Q360" s="5">
        <f>'Price Catalogue - Services'!N$61</f>
        <v>0</v>
      </c>
      <c r="R360" s="38">
        <f>'Price Catalogue - Services'!O$61</f>
        <v>0</v>
      </c>
      <c r="S360" s="17" t="str">
        <f>'Price Catalogue - Services'!P$61</f>
        <v>N/A</v>
      </c>
      <c r="T360" s="5" t="str">
        <f>'Price Catalogue - Services'!Q$61</f>
        <v>N/A</v>
      </c>
      <c r="U360" s="17" t="str">
        <f>'Price Catalogue - Services'!R$61</f>
        <v>Offsite Junior Engineer/Administrator.</v>
      </c>
      <c r="V360" s="17">
        <f>'Price Catalogue - Services'!S$61</f>
        <v>1</v>
      </c>
      <c r="W36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0" s="21">
        <f>PriceModelTable[[#This Row],[Service Fees]]+PriceModelTable[[#This Row],[Effort Bands]]</f>
        <v>0</v>
      </c>
      <c r="Z360" s="2"/>
      <c r="AA360" s="20"/>
    </row>
    <row r="361" spans="1:27" ht="11.25" customHeight="1" x14ac:dyDescent="0.25">
      <c r="A361" s="51" t="str">
        <f>'Volume Driver - NO EDIT'!$P$1</f>
        <v>2024</v>
      </c>
      <c r="B361" s="51">
        <f>'Volume Driver - NO EDIT'!$P$63</f>
        <v>12</v>
      </c>
      <c r="C361" s="51">
        <f>'Volume Driver - NO EDIT'!P$55</f>
        <v>2</v>
      </c>
      <c r="D361" s="17" t="str">
        <f>'Price Catalogue - Services'!A$60</f>
        <v>engineer-jr-on</v>
      </c>
      <c r="E361" s="17" t="str">
        <f>'Price Catalogue - Services'!B$60</f>
        <v>6.4.5</v>
      </c>
      <c r="F361" s="17">
        <f>'Price Catalogue - Services'!C$60</f>
        <v>0</v>
      </c>
      <c r="G361" s="17" t="str">
        <f>'Price Catalogue - Services'!D$60</f>
        <v>Consultancy</v>
      </c>
      <c r="H361" s="17" t="str">
        <f>'Price Catalogue - Services'!E$60</f>
        <v>Junior Engineer/Administrator</v>
      </c>
      <c r="I361" s="17" t="str">
        <f>'Price Catalogue - Services'!F$60</f>
        <v>Onsite according to FWC discount.</v>
      </c>
      <c r="J361" s="17" t="str">
        <f>'Price Catalogue - Services'!G$60</f>
        <v>days</v>
      </c>
      <c r="K361" s="17" t="str">
        <f>'Price Catalogue - Services'!H$60</f>
        <v>T&amp;M</v>
      </c>
      <c r="L361" s="17" t="str">
        <f>'Price Catalogue - Services'!I$60</f>
        <v>N/A</v>
      </c>
      <c r="M361" s="17" t="str">
        <f>'Price Catalogue - Services'!J$60</f>
        <v>N/A</v>
      </c>
      <c r="N361" s="17" t="str">
        <f>'Price Catalogue - Services'!K$60</f>
        <v>N/A</v>
      </c>
      <c r="O361" s="5">
        <f>'Price Catalogue - Services'!L$60</f>
        <v>0</v>
      </c>
      <c r="P361" s="5" t="str">
        <f>'Price Catalogue - Services'!M$60</f>
        <v>N/A</v>
      </c>
      <c r="Q361" s="5">
        <f>'Price Catalogue - Services'!N$60</f>
        <v>0</v>
      </c>
      <c r="R361" s="38">
        <f>'Price Catalogue - Services'!O$60</f>
        <v>0</v>
      </c>
      <c r="S361" s="17" t="str">
        <f>'Price Catalogue - Services'!P$60</f>
        <v>N/A</v>
      </c>
      <c r="T361" s="5" t="str">
        <f>'Price Catalogue - Services'!Q$60</f>
        <v>N/A</v>
      </c>
      <c r="U361" s="17" t="str">
        <f>'Price Catalogue - Services'!R$60</f>
        <v>Onsite Junior Engineer/Administrator.</v>
      </c>
      <c r="V361" s="17">
        <f>'Price Catalogue - Services'!S$60</f>
        <v>1</v>
      </c>
      <c r="W36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1" s="21">
        <f>PriceModelTable[[#This Row],[Service Fees]]+PriceModelTable[[#This Row],[Effort Bands]]</f>
        <v>0</v>
      </c>
      <c r="Z361" s="2"/>
      <c r="AA361" s="20"/>
    </row>
    <row r="362" spans="1:27" ht="11.25" customHeight="1" x14ac:dyDescent="0.25">
      <c r="A362" s="51" t="str">
        <f>'Volume Driver - NO EDIT'!$P$1</f>
        <v>2024</v>
      </c>
      <c r="B362" s="51">
        <f>'Volume Driver - NO EDIT'!$P$63</f>
        <v>12</v>
      </c>
      <c r="C362" s="51">
        <f>'Volume Driver - NO EDIT'!P$58</f>
        <v>0.5</v>
      </c>
      <c r="D362" s="17" t="str">
        <f>'Price Catalogue - Services'!A$63</f>
        <v>trainer-off</v>
      </c>
      <c r="E362" s="17" t="str">
        <f>'Price Catalogue - Services'!B$63</f>
        <v>6.4.6</v>
      </c>
      <c r="F362" s="17">
        <f>'Price Catalogue - Services'!C$63</f>
        <v>0</v>
      </c>
      <c r="G362" s="17" t="str">
        <f>'Price Catalogue - Services'!D$63</f>
        <v>Consultancy</v>
      </c>
      <c r="H362" s="17" t="str">
        <f>'Price Catalogue - Services'!E$63</f>
        <v>Trainer</v>
      </c>
      <c r="I362" s="17" t="str">
        <f>'Price Catalogue - Services'!F$63</f>
        <v>Offsite according to FWC discount.</v>
      </c>
      <c r="J362" s="17" t="str">
        <f>'Price Catalogue - Services'!G$63</f>
        <v>days</v>
      </c>
      <c r="K362" s="17" t="str">
        <f>'Price Catalogue - Services'!H$63</f>
        <v>T&amp;M</v>
      </c>
      <c r="L362" s="17" t="str">
        <f>'Price Catalogue - Services'!I$63</f>
        <v>N/A</v>
      </c>
      <c r="M362" s="17" t="str">
        <f>'Price Catalogue - Services'!J$63</f>
        <v>N/A</v>
      </c>
      <c r="N362" s="17" t="str">
        <f>'Price Catalogue - Services'!K$63</f>
        <v>N/A</v>
      </c>
      <c r="O362" s="5">
        <f>'Price Catalogue - Services'!L$63</f>
        <v>0</v>
      </c>
      <c r="P362" s="5" t="str">
        <f>'Price Catalogue - Services'!M$63</f>
        <v>N/A</v>
      </c>
      <c r="Q362" s="5">
        <f>'Price Catalogue - Services'!N$63</f>
        <v>0</v>
      </c>
      <c r="R362" s="38">
        <f>'Price Catalogue - Services'!O$63</f>
        <v>0</v>
      </c>
      <c r="S362" s="17" t="str">
        <f>'Price Catalogue - Services'!P$63</f>
        <v>N/A</v>
      </c>
      <c r="T362" s="5" t="str">
        <f>'Price Catalogue - Services'!Q$63</f>
        <v>N/A</v>
      </c>
      <c r="U362" s="17" t="str">
        <f>'Price Catalogue - Services'!R$63</f>
        <v>Offsite Trainer.</v>
      </c>
      <c r="V362" s="17">
        <f>'Price Catalogue - Services'!S$63</f>
        <v>1</v>
      </c>
      <c r="W36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2" s="21">
        <f>PriceModelTable[[#This Row],[Service Fees]]+PriceModelTable[[#This Row],[Effort Bands]]</f>
        <v>0</v>
      </c>
      <c r="Z362" s="2"/>
      <c r="AA362" s="20"/>
    </row>
    <row r="363" spans="1:27" ht="11.25" customHeight="1" x14ac:dyDescent="0.25">
      <c r="A363" s="51" t="str">
        <f>'Volume Driver - NO EDIT'!$P$1</f>
        <v>2024</v>
      </c>
      <c r="B363" s="51">
        <f>'Volume Driver - NO EDIT'!$P$63</f>
        <v>12</v>
      </c>
      <c r="C363" s="51">
        <f>'Volume Driver - NO EDIT'!P$57</f>
        <v>1</v>
      </c>
      <c r="D363" s="17" t="str">
        <f>'Price Catalogue - Services'!A$62</f>
        <v>trainer-on</v>
      </c>
      <c r="E363" s="17" t="str">
        <f>'Price Catalogue - Services'!B$62</f>
        <v>6.4.6</v>
      </c>
      <c r="F363" s="17">
        <f>'Price Catalogue - Services'!C$62</f>
        <v>0</v>
      </c>
      <c r="G363" s="17" t="str">
        <f>'Price Catalogue - Services'!D$62</f>
        <v>Consultancy</v>
      </c>
      <c r="H363" s="17" t="str">
        <f>'Price Catalogue - Services'!E$62</f>
        <v>Trainer</v>
      </c>
      <c r="I363" s="17" t="str">
        <f>'Price Catalogue - Services'!F$62</f>
        <v>Onsite according to FWC discount.</v>
      </c>
      <c r="J363" s="17" t="str">
        <f>'Price Catalogue - Services'!G$62</f>
        <v>days</v>
      </c>
      <c r="K363" s="17" t="str">
        <f>'Price Catalogue - Services'!H$62</f>
        <v>T&amp;M</v>
      </c>
      <c r="L363" s="17" t="str">
        <f>'Price Catalogue - Services'!I$62</f>
        <v>N/A</v>
      </c>
      <c r="M363" s="17" t="str">
        <f>'Price Catalogue - Services'!J$62</f>
        <v>N/A</v>
      </c>
      <c r="N363" s="17" t="str">
        <f>'Price Catalogue - Services'!K$62</f>
        <v>N/A</v>
      </c>
      <c r="O363" s="5">
        <f>'Price Catalogue - Services'!L$62</f>
        <v>0</v>
      </c>
      <c r="P363" s="5" t="str">
        <f>'Price Catalogue - Services'!M$62</f>
        <v>N/A</v>
      </c>
      <c r="Q363" s="5">
        <f>'Price Catalogue - Services'!N$62</f>
        <v>0</v>
      </c>
      <c r="R363" s="38">
        <f>'Price Catalogue - Services'!O$62</f>
        <v>0</v>
      </c>
      <c r="S363" s="17" t="str">
        <f>'Price Catalogue - Services'!P$62</f>
        <v>N/A</v>
      </c>
      <c r="T363" s="5" t="str">
        <f>'Price Catalogue - Services'!Q$62</f>
        <v>N/A</v>
      </c>
      <c r="U363" s="17" t="str">
        <f>'Price Catalogue - Services'!R$62</f>
        <v>Onsite Trainer.</v>
      </c>
      <c r="V363" s="17">
        <f>'Price Catalogue - Services'!S$62</f>
        <v>1</v>
      </c>
      <c r="W36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3" s="21">
        <f>PriceModelTable[[#This Row],[Service Fees]]+PriceModelTable[[#This Row],[Effort Bands]]</f>
        <v>0</v>
      </c>
      <c r="Z363" s="2"/>
      <c r="AA363" s="20"/>
    </row>
    <row r="364" spans="1:27" ht="11.25" customHeight="1" x14ac:dyDescent="0.25">
      <c r="A364" s="51" t="str">
        <f>'Volume Driver - NO EDIT'!$P$1</f>
        <v>2024</v>
      </c>
      <c r="B364" s="51">
        <f>'Volume Driver - NO EDIT'!$P$63</f>
        <v>12</v>
      </c>
      <c r="C364" s="51">
        <f>'Volume Driver - NO EDIT'!P$59</f>
        <v>1</v>
      </c>
      <c r="D364" s="17" t="str">
        <f>'Price Catalogue - Services'!A$64</f>
        <v>sec-srv</v>
      </c>
      <c r="E364" s="17" t="str">
        <f>'Price Catalogue - Services'!B$64</f>
        <v>6.6</v>
      </c>
      <c r="F364" s="17">
        <f>'Price Catalogue - Services'!C$64</f>
        <v>0</v>
      </c>
      <c r="G364" s="17" t="str">
        <f>'Price Catalogue - Services'!D$64</f>
        <v>Security Services</v>
      </c>
      <c r="H364" s="17" t="str">
        <f>'Price Catalogue - Services'!E$64</f>
        <v>Security Services</v>
      </c>
      <c r="I364" s="17" t="str">
        <f>'Price Catalogue - Services'!F$64</f>
        <v>Managed service</v>
      </c>
      <c r="J364" s="17" t="str">
        <f>'Price Catalogue - Services'!G$64</f>
        <v>% of yearly expenditure</v>
      </c>
      <c r="K364" s="17" t="str">
        <f>'Price Catalogue - Services'!H$64</f>
        <v>Monthly service fee</v>
      </c>
      <c r="L364" s="17" t="str">
        <f>'Price Catalogue - Services'!I$64</f>
        <v>24/7</v>
      </c>
      <c r="M364" s="17" t="str">
        <f>'Price Catalogue - Services'!J$64</f>
        <v>any</v>
      </c>
      <c r="N364" s="17" t="str">
        <f>'Price Catalogue - Services'!K$64</f>
        <v>N/A</v>
      </c>
      <c r="O364" s="54">
        <f>'Price Catalogue - Services'!L$64*SUM($W307:$W351)/PriceModelTable[[#This Row],[Months]]</f>
        <v>0</v>
      </c>
      <c r="P364" s="54">
        <f>'Price Catalogue - Services'!M$64*SUM($W307:$W351)/PriceModelTable[[#This Row],[Months]]</f>
        <v>0</v>
      </c>
      <c r="Q364" s="5">
        <f>'Price Catalogue - Services'!N$64</f>
        <v>0</v>
      </c>
      <c r="R364" s="38">
        <f>'Price Catalogue - Services'!O$64</f>
        <v>0</v>
      </c>
      <c r="S364" s="17" t="str">
        <f>'Price Catalogue - Services'!P$64</f>
        <v>E1</v>
      </c>
      <c r="T364" s="5">
        <f>'Price Catalogue - Services'!Q$64</f>
        <v>0</v>
      </c>
      <c r="U364" s="17" t="str">
        <f>'Price Catalogue - Services'!R$64</f>
        <v xml:space="preserve">Security Services for all ECHA IT services. Changes charged separately via Effort Band. </v>
      </c>
      <c r="V364" s="17">
        <f>'Price Catalogue - Services'!S$64</f>
        <v>1</v>
      </c>
      <c r="W36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4" s="21">
        <f>PriceModelTable[[#This Row],[Service Fees]]+PriceModelTable[[#This Row],[Effort Bands]]</f>
        <v>0</v>
      </c>
      <c r="Z364" s="2"/>
      <c r="AA364" s="20"/>
    </row>
    <row r="365" spans="1:27" ht="11.25" customHeight="1" x14ac:dyDescent="0.25">
      <c r="A365" s="51" t="str">
        <f>'Volume Driver - NO EDIT'!$P$1</f>
        <v>2024</v>
      </c>
      <c r="B365" s="51">
        <f>'Volume Driver - NO EDIT'!$P$63</f>
        <v>12</v>
      </c>
      <c r="C365" s="51">
        <f>'Volume Driver - NO EDIT'!P$60</f>
        <v>0</v>
      </c>
      <c r="D365" s="17" t="str">
        <f>'Price Catalogue - Services'!A$65</f>
        <v>trans-in</v>
      </c>
      <c r="E365" s="17" t="str">
        <f>'Price Catalogue - Services'!B$65</f>
        <v>8.1</v>
      </c>
      <c r="F365" s="17">
        <f>'Price Catalogue - Services'!C$65</f>
        <v>0</v>
      </c>
      <c r="G365" s="17" t="str">
        <f>'Price Catalogue - Services'!D$65</f>
        <v>Transition in</v>
      </c>
      <c r="H365" s="17" t="str">
        <f>'Price Catalogue - Services'!E$65</f>
        <v>Transition in</v>
      </c>
      <c r="I365" s="17" t="str">
        <f>'Price Catalogue - Services'!F$65</f>
        <v>Project</v>
      </c>
      <c r="J365" s="17" t="str">
        <f>'Price Catalogue - Services'!G$65</f>
        <v>months of service</v>
      </c>
      <c r="K365" s="17" t="str">
        <f>'Price Catalogue - Services'!H$65</f>
        <v>QT&amp;M</v>
      </c>
      <c r="L365" s="17" t="str">
        <f>'Price Catalogue - Services'!I$65</f>
        <v>N/A</v>
      </c>
      <c r="M365" s="17" t="str">
        <f>'Price Catalogue - Services'!J$65</f>
        <v>N/A</v>
      </c>
      <c r="N365" s="17" t="str">
        <f>'Price Catalogue - Services'!K$65</f>
        <v>N/A</v>
      </c>
      <c r="O365" s="54">
        <f>'Price Catalogue - Services'!L$65*SUM($W307:$W351,$W364:$W364)/PriceModelTable[[#This Row],[Months]]/PriceModelTable[[#This Row],[Months]]</f>
        <v>0</v>
      </c>
      <c r="P365" s="54">
        <f>'Price Catalogue - Services'!M$65*SUM($W307:$W351,$W364:$W364)/PriceModelTable[[#This Row],[Months]]/PriceModelTable[[#This Row],[Months]]</f>
        <v>0</v>
      </c>
      <c r="Q365" s="5">
        <f>'Price Catalogue - Services'!N$65</f>
        <v>0</v>
      </c>
      <c r="R365" s="38">
        <f>'Price Catalogue - Services'!O$65</f>
        <v>0</v>
      </c>
      <c r="S365" s="17" t="str">
        <f>'Price Catalogue - Services'!P$65</f>
        <v>N/A</v>
      </c>
      <c r="T365" s="5" t="str">
        <f>'Price Catalogue - Services'!Q$65</f>
        <v>N/A</v>
      </c>
      <c r="U365" s="17" t="str">
        <f>'Price Catalogue - Services'!R$65</f>
        <v>Fees for transition in, in months of service fees (for current year) after transition is complete.</v>
      </c>
      <c r="V365" s="17">
        <f>'Price Catalogue - Services'!S$65</f>
        <v>1</v>
      </c>
      <c r="W36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5" s="21">
        <f>PriceModelTable[[#This Row],[Service Fees]]+PriceModelTable[[#This Row],[Effort Bands]]</f>
        <v>0</v>
      </c>
      <c r="Z365" s="2"/>
      <c r="AA365" s="20"/>
    </row>
    <row r="366" spans="1:27" ht="11.25" customHeight="1" x14ac:dyDescent="0.25">
      <c r="A366" s="51" t="str">
        <f>'Volume Driver - NO EDIT'!$P$1</f>
        <v>2024</v>
      </c>
      <c r="B366" s="51">
        <f>'Volume Driver - NO EDIT'!$P$63</f>
        <v>12</v>
      </c>
      <c r="C366" s="51">
        <f>'Volume Driver - NO EDIT'!P$61</f>
        <v>0</v>
      </c>
      <c r="D366" s="17" t="str">
        <f>'Price Catalogue - Services'!A$66</f>
        <v>trans-out</v>
      </c>
      <c r="E366" s="17" t="str">
        <f>'Price Catalogue - Services'!B$66</f>
        <v>8.2</v>
      </c>
      <c r="F366" s="17">
        <f>'Price Catalogue - Services'!C$66</f>
        <v>0</v>
      </c>
      <c r="G366" s="17" t="str">
        <f>'Price Catalogue - Services'!D$66</f>
        <v>Transition out</v>
      </c>
      <c r="H366" s="17" t="str">
        <f>'Price Catalogue - Services'!E$66</f>
        <v>Transition out</v>
      </c>
      <c r="I366" s="17" t="str">
        <f>'Price Catalogue - Services'!F$66</f>
        <v>Project</v>
      </c>
      <c r="J366" s="17" t="str">
        <f>'Price Catalogue - Services'!G$66</f>
        <v>% of yearly expenditure</v>
      </c>
      <c r="K366" s="17" t="str">
        <f>'Price Catalogue - Services'!H$66</f>
        <v>QT&amp;M</v>
      </c>
      <c r="L366" s="17" t="str">
        <f>'Price Catalogue - Services'!I$66</f>
        <v>N/A</v>
      </c>
      <c r="M366" s="17" t="str">
        <f>'Price Catalogue - Services'!J$66</f>
        <v>N/A</v>
      </c>
      <c r="N366" s="17" t="str">
        <f>'Price Catalogue - Services'!K$66</f>
        <v>N/A</v>
      </c>
      <c r="O366" s="5">
        <f>'Price Catalogue - Services'!L$66</f>
        <v>0</v>
      </c>
      <c r="P366" s="5">
        <f>'Price Catalogue - Services'!M$66</f>
        <v>0.05</v>
      </c>
      <c r="Q366" s="5">
        <f>'Price Catalogue - Services'!N$66</f>
        <v>0</v>
      </c>
      <c r="R366" s="38">
        <f>'Price Catalogue - Services'!O$66</f>
        <v>0</v>
      </c>
      <c r="S366" s="17" t="str">
        <f>'Price Catalogue - Services'!P$66</f>
        <v>N/A</v>
      </c>
      <c r="T366" s="5" t="str">
        <f>'Price Catalogue - Services'!Q$66</f>
        <v>N/A</v>
      </c>
      <c r="U366" s="17" t="str">
        <f>'Price Catalogue - Services'!R$66</f>
        <v>Fees for transition out. Percentage of annual services fees for current year.</v>
      </c>
      <c r="V366" s="17">
        <f>'Price Catalogue - Services'!S$66</f>
        <v>1</v>
      </c>
      <c r="W36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6" s="21">
        <f>PriceModelTable[[#This Row],[Service Fees]]+PriceModelTable[[#This Row],[Effort Bands]]</f>
        <v>0</v>
      </c>
      <c r="Z366" s="2"/>
      <c r="AA366" s="20"/>
    </row>
    <row r="367" spans="1:27" ht="11.25" customHeight="1" x14ac:dyDescent="0.25">
      <c r="A367" s="51" t="str">
        <f>'Volume Driver - NO EDIT'!$P$1</f>
        <v>2024</v>
      </c>
      <c r="B367" s="51">
        <f>'Volume Driver - NO EDIT'!$P$63</f>
        <v>12</v>
      </c>
      <c r="C367" s="51">
        <f>'Volume Driver - NO EDIT'!P$62</f>
        <v>1</v>
      </c>
      <c r="D367" s="17" t="str">
        <f>'Price Catalogue - Services'!A$67</f>
        <v>gov</v>
      </c>
      <c r="E367" s="17" t="str">
        <f>'Price Catalogue - Services'!B$67</f>
        <v>9</v>
      </c>
      <c r="F367" s="17">
        <f>'Price Catalogue - Services'!C$67</f>
        <v>0</v>
      </c>
      <c r="G367" s="17" t="str">
        <f>'Price Catalogue - Services'!D$67</f>
        <v>Governance</v>
      </c>
      <c r="H367" s="17" t="str">
        <f>'Price Catalogue - Services'!E$67</f>
        <v>Governance</v>
      </c>
      <c r="I367" s="17" t="str">
        <f>'Price Catalogue - Services'!F$67</f>
        <v>Governance</v>
      </c>
      <c r="J367" s="17" t="str">
        <f>'Price Catalogue - Services'!G$67</f>
        <v>% of yearly expenditure</v>
      </c>
      <c r="K367" s="17" t="str">
        <f>'Price Catalogue - Services'!H$67</f>
        <v>Monthly service fee</v>
      </c>
      <c r="L367" s="17" t="str">
        <f>'Price Catalogue - Services'!I$67</f>
        <v>9/5</v>
      </c>
      <c r="M367" s="17" t="str">
        <f>'Price Catalogue - Services'!J$67</f>
        <v>N/A</v>
      </c>
      <c r="N367" s="17" t="str">
        <f>'Price Catalogue - Services'!K$67</f>
        <v>N/A</v>
      </c>
      <c r="O367" s="54">
        <f>'Price Catalogue - Services'!L$67*SUM($W307:$W351,$W364:$W364)/PriceModelTable[[#This Row],[Months]]</f>
        <v>0</v>
      </c>
      <c r="P367" s="54">
        <f>'Price Catalogue - Services'!M$67*SUM($W307:$W351,$W364:$W364)/PriceModelTable[[#This Row],[Months]]</f>
        <v>0</v>
      </c>
      <c r="Q367" s="5">
        <f>'Price Catalogue - Services'!N$67</f>
        <v>0</v>
      </c>
      <c r="R367" s="38">
        <f>'Price Catalogue - Services'!O$67</f>
        <v>0</v>
      </c>
      <c r="S367" s="17" t="str">
        <f>'Price Catalogue - Services'!P$67</f>
        <v>N/A</v>
      </c>
      <c r="T367" s="5" t="str">
        <f>'Price Catalogue - Services'!Q$67</f>
        <v>N/A</v>
      </c>
      <c r="U367" s="17" t="str">
        <f>'Price Catalogue - Services'!R$67</f>
        <v>Governance for the FWC and its service delivery. Percentage of annual service fees for current year.</v>
      </c>
      <c r="V367" s="17">
        <f>'Price Catalogue - Services'!S$67</f>
        <v>1</v>
      </c>
      <c r="W36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7" s="21">
        <f>PriceModelTable[[#This Row],[Service Fees]]+PriceModelTable[[#This Row],[Effort Bands]]</f>
        <v>0</v>
      </c>
      <c r="Z367" s="2"/>
      <c r="AA367" s="20"/>
    </row>
    <row r="368" spans="1:27" ht="11.25" customHeight="1" x14ac:dyDescent="0.25">
      <c r="A368" s="51" t="str">
        <f>'Volume Driver - NO EDIT'!$Q$1</f>
        <v>2025</v>
      </c>
      <c r="B368" s="51">
        <f>'Volume Driver - NO EDIT'!$Q$63</f>
        <v>12</v>
      </c>
      <c r="C368" s="51">
        <f>'Volume Driver - NO EDIT'!Q$2</f>
        <v>1</v>
      </c>
      <c r="D368" s="17" t="str">
        <f>'Price Catalogue - Services'!A$7</f>
        <v>ext-fw</v>
      </c>
      <c r="E368" s="17" t="str">
        <f>'Price Catalogue - Services'!B$7</f>
        <v>6.1.1.10</v>
      </c>
      <c r="F368" s="17">
        <f>'Price Catalogue - Services'!C$7</f>
        <v>0</v>
      </c>
      <c r="G368" s="17" t="str">
        <f>'Price Catalogue - Services'!D$7</f>
        <v>Managed datacentre</v>
      </c>
      <c r="H368" s="17" t="str">
        <f>'Price Catalogue - Services'!E$7</f>
        <v>External firewall</v>
      </c>
      <c r="I368" s="17" t="str">
        <f>'Price Catalogue - Services'!F$7</f>
        <v>Managed service</v>
      </c>
      <c r="J368" s="17" t="str">
        <f>'Price Catalogue - Services'!G$7</f>
        <v>managed datacentre</v>
      </c>
      <c r="K368" s="17" t="str">
        <f>'Price Catalogue - Services'!H$7</f>
        <v>Monthly service fee</v>
      </c>
      <c r="L368" s="17" t="str">
        <f>'Price Catalogue - Services'!I$7</f>
        <v>24/7</v>
      </c>
      <c r="M368" s="17" t="str">
        <f>'Price Catalogue - Services'!J$7</f>
        <v>any</v>
      </c>
      <c r="N368" s="17" t="str">
        <f>'Price Catalogue - Services'!K$7</f>
        <v>N/A</v>
      </c>
      <c r="O368" s="5">
        <f>'Price Catalogue - Services'!L$7</f>
        <v>0</v>
      </c>
      <c r="P368" s="5">
        <f>'Price Catalogue - Services'!M$7</f>
        <v>1620</v>
      </c>
      <c r="Q368" s="5">
        <f>'Price Catalogue - Services'!N$7</f>
        <v>0</v>
      </c>
      <c r="R368" s="5">
        <f>'Price Catalogue - Services'!O$7</f>
        <v>0</v>
      </c>
      <c r="S368" s="17" t="str">
        <f>'Price Catalogue - Services'!P$7</f>
        <v>E1</v>
      </c>
      <c r="T368" s="5">
        <f>'Price Catalogue - Services'!Q$7</f>
        <v>0</v>
      </c>
      <c r="U368" s="17" t="str">
        <f>'Price Catalogue - Services'!R$7</f>
        <v>Highly available external firewall service for all ECHA IT services. Changes charged separately via Effort Band.</v>
      </c>
      <c r="V368" s="17">
        <f>'Price Catalogue - Services'!S$7</f>
        <v>1</v>
      </c>
      <c r="W36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8" s="21">
        <f>PriceModelTable[[#This Row],[Service Fees]]+PriceModelTable[[#This Row],[Effort Bands]]</f>
        <v>0</v>
      </c>
      <c r="Z368" s="2"/>
      <c r="AA368" s="20"/>
    </row>
    <row r="369" spans="1:27" ht="11.25" customHeight="1" x14ac:dyDescent="0.25">
      <c r="A369" s="51" t="str">
        <f>'Volume Driver - NO EDIT'!$Q$1</f>
        <v>2025</v>
      </c>
      <c r="B369" s="51">
        <f>'Volume Driver - NO EDIT'!$Q$63</f>
        <v>12</v>
      </c>
      <c r="C369" s="51">
        <f>'Volume Driver - NO EDIT'!Q$3</f>
        <v>1</v>
      </c>
      <c r="D369" s="17" t="str">
        <f>'Price Catalogue - Services'!A$8</f>
        <v>r-proxy</v>
      </c>
      <c r="E369" s="17" t="str">
        <f>'Price Catalogue - Services'!B$8</f>
        <v>6.1.1.10</v>
      </c>
      <c r="F369" s="17">
        <f>'Price Catalogue - Services'!C$8</f>
        <v>0</v>
      </c>
      <c r="G369" s="17" t="str">
        <f>'Price Catalogue - Services'!D$8</f>
        <v>Managed datacentre</v>
      </c>
      <c r="H369" s="17" t="str">
        <f>'Price Catalogue - Services'!E$8</f>
        <v>Reverse Proxy</v>
      </c>
      <c r="I369" s="17" t="str">
        <f>'Price Catalogue - Services'!F$8</f>
        <v>Managed service</v>
      </c>
      <c r="J369" s="17" t="str">
        <f>'Price Catalogue - Services'!G$8</f>
        <v>managed datacentre</v>
      </c>
      <c r="K369" s="17" t="str">
        <f>'Price Catalogue - Services'!H$8</f>
        <v>Monthly service fee</v>
      </c>
      <c r="L369" s="17" t="str">
        <f>'Price Catalogue - Services'!I$8</f>
        <v>24/7</v>
      </c>
      <c r="M369" s="17" t="str">
        <f>'Price Catalogue - Services'!J$8</f>
        <v>any</v>
      </c>
      <c r="N369" s="17" t="str">
        <f>'Price Catalogue - Services'!K$8</f>
        <v>N/A</v>
      </c>
      <c r="O369" s="5">
        <f>'Price Catalogue - Services'!L$8</f>
        <v>0</v>
      </c>
      <c r="P369" s="5">
        <f>'Price Catalogue - Services'!M$8</f>
        <v>1053</v>
      </c>
      <c r="Q369" s="5">
        <f>'Price Catalogue - Services'!N$8</f>
        <v>0</v>
      </c>
      <c r="R369" s="5">
        <f>'Price Catalogue - Services'!O$8</f>
        <v>0</v>
      </c>
      <c r="S369" s="17" t="str">
        <f>'Price Catalogue - Services'!P$8</f>
        <v>E5</v>
      </c>
      <c r="T369" s="5">
        <f>'Price Catalogue - Services'!Q$8</f>
        <v>0</v>
      </c>
      <c r="U369" s="17" t="str">
        <f>'Price Catalogue - Services'!R$8</f>
        <v>Highly available reverse proxy service for all pertient ECHA IT services. Changes charged separately via Effort Band.</v>
      </c>
      <c r="V369" s="17">
        <f>'Price Catalogue - Services'!S$8</f>
        <v>1</v>
      </c>
      <c r="W36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6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69" s="21">
        <f>PriceModelTable[[#This Row],[Service Fees]]+PriceModelTable[[#This Row],[Effort Bands]]</f>
        <v>0</v>
      </c>
      <c r="Z369" s="2"/>
      <c r="AA369" s="20"/>
    </row>
    <row r="370" spans="1:27" ht="11.25" customHeight="1" x14ac:dyDescent="0.25">
      <c r="A370" s="51" t="str">
        <f>'Volume Driver - NO EDIT'!$Q$1</f>
        <v>2025</v>
      </c>
      <c r="B370" s="51">
        <f>'Volume Driver - NO EDIT'!$Q$63</f>
        <v>12</v>
      </c>
      <c r="C370" s="51">
        <f>'Volume Driver - NO EDIT'!Q$4</f>
        <v>1</v>
      </c>
      <c r="D370" s="17" t="str">
        <f>'Price Catalogue - Services'!A$9</f>
        <v>cl-proxy-p</v>
      </c>
      <c r="E370" s="17" t="str">
        <f>'Price Catalogue - Services'!B$9</f>
        <v>6.1.1.10</v>
      </c>
      <c r="F370" s="17">
        <f>'Price Catalogue - Services'!C$9</f>
        <v>0</v>
      </c>
      <c r="G370" s="17" t="str">
        <f>'Price Catalogue - Services'!D$9</f>
        <v>Managed datacentre</v>
      </c>
      <c r="H370" s="17" t="str">
        <f>'Price Catalogue - Services'!E$9</f>
        <v>Client Proxy</v>
      </c>
      <c r="I370" s="17" t="str">
        <f>'Price Catalogue - Services'!F$9</f>
        <v>Managed service</v>
      </c>
      <c r="J370" s="17" t="str">
        <f>'Price Catalogue - Services'!G$9</f>
        <v>managed datacentre</v>
      </c>
      <c r="K370" s="17" t="str">
        <f>'Price Catalogue - Services'!H$9</f>
        <v>Monthly service fee</v>
      </c>
      <c r="L370" s="17" t="str">
        <f>'Price Catalogue - Services'!I$9</f>
        <v>24/7</v>
      </c>
      <c r="M370" s="17" t="str">
        <f>'Price Catalogue - Services'!J$9</f>
        <v>private</v>
      </c>
      <c r="N370" s="17" t="str">
        <f>'Price Catalogue - Services'!K$9</f>
        <v>N/A</v>
      </c>
      <c r="O370" s="5">
        <f>'Price Catalogue - Services'!L$9</f>
        <v>0</v>
      </c>
      <c r="P370" s="5">
        <f>'Price Catalogue - Services'!M$9</f>
        <v>1800</v>
      </c>
      <c r="Q370" s="5">
        <f>'Price Catalogue - Services'!N$9</f>
        <v>0</v>
      </c>
      <c r="R370" s="5">
        <f>'Price Catalogue - Services'!O$9</f>
        <v>0</v>
      </c>
      <c r="S370" s="17" t="str">
        <f>'Price Catalogue - Services'!P$9</f>
        <v>E1</v>
      </c>
      <c r="T370" s="5">
        <f>'Price Catalogue - Services'!Q$9</f>
        <v>0</v>
      </c>
      <c r="U370" s="17" t="str">
        <f>'Price Catalogue - Services'!R$9</f>
        <v>Highly available client proxy services for all pertinent ECHA IT services. Changes charged separately via Effort Band.</v>
      </c>
      <c r="V370" s="17">
        <f>'Price Catalogue - Services'!S$9</f>
        <v>1</v>
      </c>
      <c r="W37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0" s="21">
        <f>PriceModelTable[[#This Row],[Service Fees]]+PriceModelTable[[#This Row],[Effort Bands]]</f>
        <v>0</v>
      </c>
      <c r="Z370" s="2"/>
      <c r="AA370" s="20"/>
    </row>
    <row r="371" spans="1:27" ht="11.25" customHeight="1" x14ac:dyDescent="0.25">
      <c r="A371" s="51" t="str">
        <f>'Volume Driver - NO EDIT'!$Q$1</f>
        <v>2025</v>
      </c>
      <c r="B371" s="51">
        <f>'Volume Driver - NO EDIT'!$Q$63</f>
        <v>12</v>
      </c>
      <c r="C371" s="51">
        <f>'Volume Driver - NO EDIT'!Q$5</f>
        <v>1</v>
      </c>
      <c r="D371" s="17" t="str">
        <f>'Price Catalogue - Services'!A$10</f>
        <v>waf-p</v>
      </c>
      <c r="E371" s="17" t="str">
        <f>'Price Catalogue - Services'!B$10</f>
        <v>6.1.1.10</v>
      </c>
      <c r="F371" s="17">
        <f>'Price Catalogue - Services'!C$10</f>
        <v>0</v>
      </c>
      <c r="G371" s="17" t="str">
        <f>'Price Catalogue - Services'!D$10</f>
        <v>Managed datacentre</v>
      </c>
      <c r="H371" s="17" t="str">
        <f>'Price Catalogue - Services'!E$10</f>
        <v>Web Application Firewall</v>
      </c>
      <c r="I371" s="17" t="str">
        <f>'Price Catalogue - Services'!F$10</f>
        <v>Managed service</v>
      </c>
      <c r="J371" s="17" t="str">
        <f>'Price Catalogue - Services'!G$10</f>
        <v>managed datacentre</v>
      </c>
      <c r="K371" s="17" t="str">
        <f>'Price Catalogue - Services'!H$10</f>
        <v>Monthly service fee</v>
      </c>
      <c r="L371" s="17" t="str">
        <f>'Price Catalogue - Services'!I$10</f>
        <v>24/7</v>
      </c>
      <c r="M371" s="17" t="str">
        <f>'Price Catalogue - Services'!J$10</f>
        <v>private</v>
      </c>
      <c r="N371" s="17" t="str">
        <f>'Price Catalogue - Services'!K$10</f>
        <v>N/A</v>
      </c>
      <c r="O371" s="5">
        <f>'Price Catalogue - Services'!L$10</f>
        <v>0</v>
      </c>
      <c r="P371" s="5">
        <f>'Price Catalogue - Services'!M$10</f>
        <v>4140</v>
      </c>
      <c r="Q371" s="5">
        <f>'Price Catalogue - Services'!N$10</f>
        <v>0</v>
      </c>
      <c r="R371" s="5">
        <f>'Price Catalogue - Services'!O$10</f>
        <v>0</v>
      </c>
      <c r="S371" s="17" t="str">
        <f>'Price Catalogue - Services'!P$10</f>
        <v>E1</v>
      </c>
      <c r="T371" s="5">
        <f>'Price Catalogue - Services'!Q$10</f>
        <v>0</v>
      </c>
      <c r="U371" s="17" t="str">
        <f>'Price Catalogue - Services'!R$10</f>
        <v>Highly available web application firewall service for all perinent ECHA IT services. Changes charged separately via Effort Band.</v>
      </c>
      <c r="V371" s="17">
        <f>'Price Catalogue - Services'!S$10</f>
        <v>1</v>
      </c>
      <c r="W37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1" s="21">
        <f>PriceModelTable[[#This Row],[Service Fees]]+PriceModelTable[[#This Row],[Effort Bands]]</f>
        <v>0</v>
      </c>
      <c r="Z371" s="2"/>
      <c r="AA371" s="20"/>
    </row>
    <row r="372" spans="1:27" ht="11.25" customHeight="1" x14ac:dyDescent="0.25">
      <c r="A372" s="51" t="str">
        <f>'Volume Driver - NO EDIT'!$Q$1</f>
        <v>2025</v>
      </c>
      <c r="B372" s="51">
        <f>'Volume Driver - NO EDIT'!$Q$63</f>
        <v>12</v>
      </c>
      <c r="C372" s="51">
        <f>'Volume Driver - NO EDIT'!Q$6</f>
        <v>0</v>
      </c>
      <c r="D372" s="17" t="str">
        <f>'Price Catalogue - Services'!A$11</f>
        <v>cl-proxy-tc</v>
      </c>
      <c r="E372" s="17" t="str">
        <f>'Price Catalogue - Services'!B$11</f>
        <v>6.1.1.10</v>
      </c>
      <c r="F372" s="17">
        <f>'Price Catalogue - Services'!C$11</f>
        <v>0</v>
      </c>
      <c r="G372" s="17" t="str">
        <f>'Price Catalogue - Services'!D$11</f>
        <v>Managed datacentre</v>
      </c>
      <c r="H372" s="17" t="str">
        <f>'Price Catalogue - Services'!E$11</f>
        <v>Client Proxy</v>
      </c>
      <c r="I372" s="17" t="str">
        <f>'Price Catalogue - Services'!F$11</f>
        <v>Managed service</v>
      </c>
      <c r="J372" s="17" t="str">
        <f>'Price Catalogue - Services'!G$11</f>
        <v>managed datacentre</v>
      </c>
      <c r="K372" s="17" t="str">
        <f>'Price Catalogue - Services'!H$11</f>
        <v>Monthly service fee</v>
      </c>
      <c r="L372" s="17" t="str">
        <f>'Price Catalogue - Services'!I$11</f>
        <v>24/7</v>
      </c>
      <c r="M372" s="17" t="str">
        <f>'Price Catalogue - Services'!J$11</f>
        <v>trusted community</v>
      </c>
      <c r="N372" s="17" t="str">
        <f>'Price Catalogue - Services'!K$11</f>
        <v>N/A</v>
      </c>
      <c r="O372" s="5">
        <f>'Price Catalogue - Services'!L$11</f>
        <v>0</v>
      </c>
      <c r="P372" s="5">
        <f>'Price Catalogue - Services'!M$11</f>
        <v>810</v>
      </c>
      <c r="Q372" s="5">
        <f>'Price Catalogue - Services'!N$11</f>
        <v>0</v>
      </c>
      <c r="R372" s="5">
        <f>'Price Catalogue - Services'!O$11</f>
        <v>0</v>
      </c>
      <c r="S372" s="17" t="str">
        <f>'Price Catalogue - Services'!P$11</f>
        <v>E1</v>
      </c>
      <c r="T372" s="5">
        <f>'Price Catalogue - Services'!Q$11</f>
        <v>0</v>
      </c>
      <c r="U372" s="17" t="str">
        <f>'Price Catalogue - Services'!R$11</f>
        <v>Highly available client proxy services for all pertinent ECHA IT services. Changes charged separately via Effort Band.</v>
      </c>
      <c r="V372" s="17">
        <f>'Price Catalogue - Services'!S$11</f>
        <v>1</v>
      </c>
      <c r="W37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2" s="21">
        <f>PriceModelTable[[#This Row],[Service Fees]]+PriceModelTable[[#This Row],[Effort Bands]]</f>
        <v>0</v>
      </c>
      <c r="Z372" s="2"/>
      <c r="AA372" s="20"/>
    </row>
    <row r="373" spans="1:27" ht="11.25" customHeight="1" x14ac:dyDescent="0.25">
      <c r="A373" s="51" t="str">
        <f>'Volume Driver - NO EDIT'!$Q$1</f>
        <v>2025</v>
      </c>
      <c r="B373" s="51">
        <f>'Volume Driver - NO EDIT'!$Q$63</f>
        <v>12</v>
      </c>
      <c r="C373" s="51">
        <f>'Volume Driver - NO EDIT'!Q$7</f>
        <v>0</v>
      </c>
      <c r="D373" s="17" t="str">
        <f>'Price Catalogue - Services'!A$12</f>
        <v>waf-tc</v>
      </c>
      <c r="E373" s="17" t="str">
        <f>'Price Catalogue - Services'!B$12</f>
        <v>6.1.1.10</v>
      </c>
      <c r="F373" s="17">
        <f>'Price Catalogue - Services'!C$12</f>
        <v>0</v>
      </c>
      <c r="G373" s="17" t="str">
        <f>'Price Catalogue - Services'!D$12</f>
        <v>Managed datacentre</v>
      </c>
      <c r="H373" s="17" t="str">
        <f>'Price Catalogue - Services'!E$12</f>
        <v>Web Application Firewall</v>
      </c>
      <c r="I373" s="17" t="str">
        <f>'Price Catalogue - Services'!F$12</f>
        <v>Managed service</v>
      </c>
      <c r="J373" s="17" t="str">
        <f>'Price Catalogue - Services'!G$12</f>
        <v>managed datacentre</v>
      </c>
      <c r="K373" s="17" t="str">
        <f>'Price Catalogue - Services'!H$12</f>
        <v>Monthly service fee</v>
      </c>
      <c r="L373" s="17" t="str">
        <f>'Price Catalogue - Services'!I$12</f>
        <v>24/7</v>
      </c>
      <c r="M373" s="17" t="str">
        <f>'Price Catalogue - Services'!J$12</f>
        <v>trusted community</v>
      </c>
      <c r="N373" s="17" t="str">
        <f>'Price Catalogue - Services'!K$12</f>
        <v>N/A</v>
      </c>
      <c r="O373" s="5">
        <f>'Price Catalogue - Services'!L$12</f>
        <v>0</v>
      </c>
      <c r="P373" s="5">
        <f>'Price Catalogue - Services'!M$12</f>
        <v>1863</v>
      </c>
      <c r="Q373" s="5">
        <f>'Price Catalogue - Services'!N$12</f>
        <v>0</v>
      </c>
      <c r="R373" s="5">
        <f>'Price Catalogue - Services'!O$12</f>
        <v>0</v>
      </c>
      <c r="S373" s="17" t="str">
        <f>'Price Catalogue - Services'!P$12</f>
        <v>E1</v>
      </c>
      <c r="T373" s="5">
        <f>'Price Catalogue - Services'!Q$12</f>
        <v>0</v>
      </c>
      <c r="U373" s="17" t="str">
        <f>'Price Catalogue - Services'!R$12</f>
        <v>Highly available web application firewall service for all perinent ECHA IT services. Changes charged separately via Effort Band.</v>
      </c>
      <c r="V373" s="17">
        <f>'Price Catalogue - Services'!S$12</f>
        <v>1</v>
      </c>
      <c r="W37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3" s="21">
        <f>PriceModelTable[[#This Row],[Service Fees]]+PriceModelTable[[#This Row],[Effort Bands]]</f>
        <v>0</v>
      </c>
      <c r="Z373" s="2"/>
      <c r="AA373" s="20"/>
    </row>
    <row r="374" spans="1:27" ht="11.25" customHeight="1" x14ac:dyDescent="0.25">
      <c r="A374" s="51" t="str">
        <f>'Volume Driver - NO EDIT'!$Q$1</f>
        <v>2025</v>
      </c>
      <c r="B374" s="51">
        <f>'Volume Driver - NO EDIT'!$Q$63</f>
        <v>12</v>
      </c>
      <c r="C374" s="51">
        <f>'Volume Driver - NO EDIT'!Q$15</f>
        <v>43000</v>
      </c>
      <c r="D374" s="17" t="str">
        <f>'Price Catalogue - Services'!A$20</f>
        <v>bronze-p</v>
      </c>
      <c r="E374" s="17" t="str">
        <f>'Price Catalogue - Services'!B$20</f>
        <v>6.1.1.4</v>
      </c>
      <c r="F374" s="17">
        <f>'Price Catalogue - Services'!C$20</f>
        <v>8</v>
      </c>
      <c r="G374" s="17" t="str">
        <f>'Price Catalogue - Services'!D$20</f>
        <v>Managed datacentre</v>
      </c>
      <c r="H374" s="17" t="str">
        <f>'Price Catalogue - Services'!E$20</f>
        <v>Cloud Service</v>
      </c>
      <c r="I374" s="17" t="str">
        <f>'Price Catalogue - Services'!F$20</f>
        <v>Storage, bronze</v>
      </c>
      <c r="J374" s="17" t="str">
        <f>'Price Catalogue - Services'!G$20</f>
        <v>GB</v>
      </c>
      <c r="K374" s="17" t="str">
        <f>'Price Catalogue - Services'!H$20</f>
        <v>Monthly service fee</v>
      </c>
      <c r="L374" s="17" t="str">
        <f>'Price Catalogue - Services'!I$20</f>
        <v>24/7</v>
      </c>
      <c r="M374" s="17" t="str">
        <f>'Price Catalogue - Services'!J$20</f>
        <v>private</v>
      </c>
      <c r="N374" s="17">
        <f>'Price Catalogue - Services'!K$20</f>
        <v>0</v>
      </c>
      <c r="O374" s="5">
        <f>'Price Catalogue - Services'!L$20</f>
        <v>0</v>
      </c>
      <c r="P374" s="5">
        <f>'Price Catalogue - Services'!M$20</f>
        <v>0.08</v>
      </c>
      <c r="Q374" s="5">
        <f>'Price Catalogue - Services'!N$20</f>
        <v>0</v>
      </c>
      <c r="R374" s="5">
        <f>'Price Catalogue - Services'!O$20</f>
        <v>0</v>
      </c>
      <c r="S374" s="17" t="str">
        <f>'Price Catalogue - Services'!P$20</f>
        <v>N/A</v>
      </c>
      <c r="T374" s="5" t="str">
        <f>'Price Catalogue - Services'!Q$20</f>
        <v>N/A</v>
      </c>
      <c r="U374" s="17" t="str">
        <f>'Price Catalogue - Services'!R$20</f>
        <v>The amount of provisioned storage, "bronze" tier, per GB.</v>
      </c>
      <c r="V374" s="17">
        <f>'Price Catalogue - Services'!S$20</f>
        <v>1</v>
      </c>
      <c r="W37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4" s="21">
        <f>PriceModelTable[[#This Row],[Service Fees]]+PriceModelTable[[#This Row],[Effort Bands]]</f>
        <v>0</v>
      </c>
      <c r="Z374" s="2"/>
      <c r="AA374" s="20"/>
    </row>
    <row r="375" spans="1:27" ht="11.25" customHeight="1" x14ac:dyDescent="0.25">
      <c r="A375" s="51" t="str">
        <f>'Volume Driver - NO EDIT'!$Q$1</f>
        <v>2025</v>
      </c>
      <c r="B375" s="51">
        <f>'Volume Driver - NO EDIT'!$Q$63</f>
        <v>12</v>
      </c>
      <c r="C375" s="51">
        <f>'Volume Driver - NO EDIT'!Q$8</f>
        <v>3100</v>
      </c>
      <c r="D375" s="17" t="str">
        <f>'Price Catalogue - Services'!A$13</f>
        <v>cpu-p</v>
      </c>
      <c r="E375" s="17" t="str">
        <f>'Price Catalogue - Services'!B$13</f>
        <v>6.1.1.4</v>
      </c>
      <c r="F375" s="17">
        <f>'Price Catalogue - Services'!C$13</f>
        <v>1</v>
      </c>
      <c r="G375" s="17" t="str">
        <f>'Price Catalogue - Services'!D$13</f>
        <v>Managed datacentre</v>
      </c>
      <c r="H375" s="17" t="str">
        <f>'Price Catalogue - Services'!E$13</f>
        <v>Cloud Service</v>
      </c>
      <c r="I375" s="17" t="str">
        <f>'Price Catalogue - Services'!F$13</f>
        <v>Compute, CPU</v>
      </c>
      <c r="J375" s="17" t="str">
        <f>'Price Catalogue - Services'!G$13</f>
        <v>vCPU</v>
      </c>
      <c r="K375" s="17" t="str">
        <f>'Price Catalogue - Services'!H$13</f>
        <v>Monthly service fee</v>
      </c>
      <c r="L375" s="17" t="str">
        <f>'Price Catalogue - Services'!I$13</f>
        <v>24/7</v>
      </c>
      <c r="M375" s="17" t="str">
        <f>'Price Catalogue - Services'!J$13</f>
        <v>private</v>
      </c>
      <c r="N375" s="17">
        <f>'Price Catalogue - Services'!K$13</f>
        <v>0</v>
      </c>
      <c r="O375" s="5">
        <f>'Price Catalogue - Services'!L$13</f>
        <v>0</v>
      </c>
      <c r="P375" s="5">
        <f>'Price Catalogue - Services'!M$13</f>
        <v>9.7200000000000006</v>
      </c>
      <c r="Q375" s="5">
        <f>'Price Catalogue - Services'!N$13</f>
        <v>0</v>
      </c>
      <c r="R375" s="5">
        <f>'Price Catalogue - Services'!O$13</f>
        <v>0</v>
      </c>
      <c r="S375" s="17" t="str">
        <f>'Price Catalogue - Services'!P$13</f>
        <v>N/A</v>
      </c>
      <c r="T375" s="5" t="str">
        <f>'Price Catalogue - Services'!Q$13</f>
        <v>N/A</v>
      </c>
      <c r="U375" s="17" t="str">
        <f>'Price Catalogue - Services'!R$13</f>
        <v>The number of provisioned virtual CPUs for powered on VMs, per vCPU.</v>
      </c>
      <c r="V375" s="17">
        <f>'Price Catalogue - Services'!S$13</f>
        <v>1</v>
      </c>
      <c r="W37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5" s="21">
        <f>PriceModelTable[[#This Row],[Service Fees]]+PriceModelTable[[#This Row],[Effort Bands]]</f>
        <v>0</v>
      </c>
      <c r="Z375" s="2">
        <f>MIN(PriceModelTable[[#This Row],[Volume]],PriceModelTable[[#This Row],[Rebate threshold]])*(MIN(PriceModelTable[[#This Row],[Service Fee]],PriceModelTable[[#This Row],[Max. Service Fee]]))*12</f>
        <v>0</v>
      </c>
      <c r="AA375" s="20"/>
    </row>
    <row r="376" spans="1:27" ht="11.25" customHeight="1" x14ac:dyDescent="0.25">
      <c r="A376" s="51" t="str">
        <f>'Volume Driver - NO EDIT'!$Q$1</f>
        <v>2025</v>
      </c>
      <c r="B376" s="51">
        <f>'Volume Driver - NO EDIT'!$Q$63</f>
        <v>12</v>
      </c>
      <c r="C376" s="51">
        <f>'Volume Driver - NO EDIT'!Q$11</f>
        <v>59000</v>
      </c>
      <c r="D376" s="17" t="str">
        <f>'Price Catalogue - Services'!A$16</f>
        <v>gold-dr-p</v>
      </c>
      <c r="E376" s="17" t="str">
        <f>'Price Catalogue - Services'!B$16</f>
        <v>6.1.1.4</v>
      </c>
      <c r="F376" s="17">
        <f>'Price Catalogue - Services'!C$16</f>
        <v>4</v>
      </c>
      <c r="G376" s="17" t="str">
        <f>'Price Catalogue - Services'!D$16</f>
        <v>Managed datacentre</v>
      </c>
      <c r="H376" s="17" t="str">
        <f>'Price Catalogue - Services'!E$16</f>
        <v>Cloud Service</v>
      </c>
      <c r="I376" s="17" t="str">
        <f>'Price Catalogue - Services'!F$16</f>
        <v>Storage, gold, replicated</v>
      </c>
      <c r="J376" s="17" t="str">
        <f>'Price Catalogue - Services'!G$16</f>
        <v>GB</v>
      </c>
      <c r="K376" s="17" t="str">
        <f>'Price Catalogue - Services'!H$16</f>
        <v>Monthly service fee</v>
      </c>
      <c r="L376" s="17" t="str">
        <f>'Price Catalogue - Services'!I$16</f>
        <v>24/7</v>
      </c>
      <c r="M376" s="17" t="str">
        <f>'Price Catalogue - Services'!J$16</f>
        <v>private</v>
      </c>
      <c r="N376" s="17">
        <f>'Price Catalogue - Services'!K$16</f>
        <v>0</v>
      </c>
      <c r="O376" s="5">
        <f>'Price Catalogue - Services'!L$16</f>
        <v>0</v>
      </c>
      <c r="P376" s="5">
        <f>'Price Catalogue - Services'!M$16</f>
        <v>0.65</v>
      </c>
      <c r="Q376" s="5">
        <f>'Price Catalogue - Services'!N$16</f>
        <v>0</v>
      </c>
      <c r="R376" s="5">
        <f>'Price Catalogue - Services'!O$16</f>
        <v>0</v>
      </c>
      <c r="S376" s="17" t="str">
        <f>'Price Catalogue - Services'!P$16</f>
        <v>N/A</v>
      </c>
      <c r="T376" s="5" t="str">
        <f>'Price Catalogue - Services'!Q$16</f>
        <v>N/A</v>
      </c>
      <c r="U376" s="17" t="str">
        <f>'Price Catalogue - Services'!R$16</f>
        <v>The amount of provisioned storage, "gold" tier, with cross-datacentre replication, per GB.</v>
      </c>
      <c r="V376" s="17">
        <f>'Price Catalogue - Services'!S$16</f>
        <v>1</v>
      </c>
      <c r="W37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6" s="21">
        <f>PriceModelTable[[#This Row],[Service Fees]]+PriceModelTable[[#This Row],[Effort Bands]]</f>
        <v>0</v>
      </c>
      <c r="Z376" s="2"/>
      <c r="AA376" s="20"/>
    </row>
    <row r="377" spans="1:27" ht="11.25" customHeight="1" x14ac:dyDescent="0.25">
      <c r="A377" s="51" t="str">
        <f>'Volume Driver - NO EDIT'!$Q$1</f>
        <v>2025</v>
      </c>
      <c r="B377" s="51">
        <f>'Volume Driver - NO EDIT'!$Q$63</f>
        <v>12</v>
      </c>
      <c r="C377" s="51">
        <f>'Volume Driver - NO EDIT'!Q$12</f>
        <v>36000</v>
      </c>
      <c r="D377" s="17" t="str">
        <f>'Price Catalogue - Services'!A$17</f>
        <v>gold-p</v>
      </c>
      <c r="E377" s="17" t="str">
        <f>'Price Catalogue - Services'!B$17</f>
        <v>6.1.1.4</v>
      </c>
      <c r="F377" s="17">
        <f>'Price Catalogue - Services'!C$17</f>
        <v>5</v>
      </c>
      <c r="G377" s="17" t="str">
        <f>'Price Catalogue - Services'!D$17</f>
        <v>Managed datacentre</v>
      </c>
      <c r="H377" s="17" t="str">
        <f>'Price Catalogue - Services'!E$17</f>
        <v>Cloud Service</v>
      </c>
      <c r="I377" s="17" t="str">
        <f>'Price Catalogue - Services'!F$17</f>
        <v>Storage, gold</v>
      </c>
      <c r="J377" s="17" t="str">
        <f>'Price Catalogue - Services'!G$17</f>
        <v>GB</v>
      </c>
      <c r="K377" s="17" t="str">
        <f>'Price Catalogue - Services'!H$17</f>
        <v>Monthly service fee</v>
      </c>
      <c r="L377" s="17" t="str">
        <f>'Price Catalogue - Services'!I$17</f>
        <v>24/7</v>
      </c>
      <c r="M377" s="17" t="str">
        <f>'Price Catalogue - Services'!J$17</f>
        <v>private</v>
      </c>
      <c r="N377" s="17">
        <f>'Price Catalogue - Services'!K$17</f>
        <v>0</v>
      </c>
      <c r="O377" s="5">
        <f>'Price Catalogue - Services'!L$17</f>
        <v>0</v>
      </c>
      <c r="P377" s="5">
        <f>'Price Catalogue - Services'!M$17</f>
        <v>0.32</v>
      </c>
      <c r="Q377" s="5">
        <f>'Price Catalogue - Services'!N$17</f>
        <v>0</v>
      </c>
      <c r="R377" s="5">
        <f>'Price Catalogue - Services'!O$17</f>
        <v>0</v>
      </c>
      <c r="S377" s="17" t="str">
        <f>'Price Catalogue - Services'!P$17</f>
        <v>N/A</v>
      </c>
      <c r="T377" s="5" t="str">
        <f>'Price Catalogue - Services'!Q$17</f>
        <v>N/A</v>
      </c>
      <c r="U377" s="17" t="str">
        <f>'Price Catalogue - Services'!R$17</f>
        <v>The amount of provisioned storage, "gold" tier, per GB.</v>
      </c>
      <c r="V377" s="17">
        <f>'Price Catalogue - Services'!S$17</f>
        <v>1</v>
      </c>
      <c r="W37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7" s="21">
        <f>PriceModelTable[[#This Row],[Service Fees]]+PriceModelTable[[#This Row],[Effort Bands]]</f>
        <v>0</v>
      </c>
      <c r="Z377" s="2"/>
      <c r="AA377" s="20"/>
    </row>
    <row r="378" spans="1:27" ht="11.25" customHeight="1" x14ac:dyDescent="0.25">
      <c r="A378" s="51" t="str">
        <f>'Volume Driver - NO EDIT'!$Q$1</f>
        <v>2025</v>
      </c>
      <c r="B378" s="51">
        <f>'Volume Driver - NO EDIT'!$Q$63</f>
        <v>12</v>
      </c>
      <c r="C378" s="51">
        <f>'Volume Driver - NO EDIT'!Q$10</f>
        <v>1</v>
      </c>
      <c r="D378" s="17" t="str">
        <f>'Price Catalogue - Services'!A$15</f>
        <v>net-p</v>
      </c>
      <c r="E378" s="17" t="str">
        <f>'Price Catalogue - Services'!B$15</f>
        <v>6.1.1.4</v>
      </c>
      <c r="F378" s="17">
        <f>'Price Catalogue - Services'!C$15</f>
        <v>3</v>
      </c>
      <c r="G378" s="17" t="str">
        <f>'Price Catalogue - Services'!D$15</f>
        <v>Managed datacentre</v>
      </c>
      <c r="H378" s="17" t="str">
        <f>'Price Catalogue - Services'!E$15</f>
        <v>Cloud Service</v>
      </c>
      <c r="I378" s="17" t="str">
        <f>'Price Catalogue - Services'!F$15</f>
        <v>Compute, network</v>
      </c>
      <c r="J378" s="17" t="str">
        <f>'Price Catalogue - Services'!G$15</f>
        <v>managed datacentre</v>
      </c>
      <c r="K378" s="17" t="str">
        <f>'Price Catalogue - Services'!H$15</f>
        <v>Monthly service fee</v>
      </c>
      <c r="L378" s="17" t="str">
        <f>'Price Catalogue - Services'!I$15</f>
        <v>24/7</v>
      </c>
      <c r="M378" s="17" t="str">
        <f>'Price Catalogue - Services'!J$15</f>
        <v>private</v>
      </c>
      <c r="N378" s="17" t="str">
        <f>'Price Catalogue - Services'!K$15</f>
        <v>N/A</v>
      </c>
      <c r="O378" s="5">
        <f>'Price Catalogue - Services'!L$15</f>
        <v>0</v>
      </c>
      <c r="P378" s="5">
        <f>'Price Catalogue - Services'!M$15</f>
        <v>40500</v>
      </c>
      <c r="Q378" s="5">
        <f>'Price Catalogue - Services'!N$15</f>
        <v>0</v>
      </c>
      <c r="R378" s="5">
        <f>'Price Catalogue - Services'!O$15</f>
        <v>0</v>
      </c>
      <c r="S378" s="17" t="str">
        <f>'Price Catalogue - Services'!P$15</f>
        <v>N/A</v>
      </c>
      <c r="T378" s="5" t="str">
        <f>'Price Catalogue - Services'!Q$15</f>
        <v>N/A</v>
      </c>
      <c r="U378" s="17" t="str">
        <f>'Price Catalogue - Services'!R$15</f>
        <v>The cost for network management for the entire managed datacentre.</v>
      </c>
      <c r="V378" s="17">
        <f>'Price Catalogue - Services'!S$15</f>
        <v>1</v>
      </c>
      <c r="W37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8" s="21">
        <f>PriceModelTable[[#This Row],[Service Fees]]+PriceModelTable[[#This Row],[Effort Bands]]</f>
        <v>0</v>
      </c>
      <c r="Z378" s="2"/>
      <c r="AA378" s="20"/>
    </row>
    <row r="379" spans="1:27" ht="11.25" customHeight="1" x14ac:dyDescent="0.25">
      <c r="A379" s="51" t="str">
        <f>'Volume Driver - NO EDIT'!$Q$1</f>
        <v>2025</v>
      </c>
      <c r="B379" s="51">
        <f>'Volume Driver - NO EDIT'!$Q$63</f>
        <v>12</v>
      </c>
      <c r="C379" s="51">
        <f>'Volume Driver - NO EDIT'!Q$9</f>
        <v>9300</v>
      </c>
      <c r="D379" s="17" t="str">
        <f>'Price Catalogue - Services'!A$14</f>
        <v>ram-p</v>
      </c>
      <c r="E379" s="17" t="str">
        <f>'Price Catalogue - Services'!B$14</f>
        <v>6.1.1.4</v>
      </c>
      <c r="F379" s="17">
        <f>'Price Catalogue - Services'!C$14</f>
        <v>2</v>
      </c>
      <c r="G379" s="17" t="str">
        <f>'Price Catalogue - Services'!D$14</f>
        <v>Managed datacentre</v>
      </c>
      <c r="H379" s="17" t="str">
        <f>'Price Catalogue - Services'!E$14</f>
        <v>Cloud Service</v>
      </c>
      <c r="I379" s="17" t="str">
        <f>'Price Catalogue - Services'!F$14</f>
        <v>Compute, RAM</v>
      </c>
      <c r="J379" s="17" t="str">
        <f>'Price Catalogue - Services'!G$14</f>
        <v>GB</v>
      </c>
      <c r="K379" s="17" t="str">
        <f>'Price Catalogue - Services'!H$14</f>
        <v>Monthly service fee</v>
      </c>
      <c r="L379" s="17" t="str">
        <f>'Price Catalogue - Services'!I$14</f>
        <v>24/7</v>
      </c>
      <c r="M379" s="17" t="str">
        <f>'Price Catalogue - Services'!J$14</f>
        <v>private</v>
      </c>
      <c r="N379" s="17">
        <f>'Price Catalogue - Services'!K$14</f>
        <v>0</v>
      </c>
      <c r="O379" s="5">
        <f>'Price Catalogue - Services'!L$14</f>
        <v>0</v>
      </c>
      <c r="P379" s="5">
        <f>'Price Catalogue - Services'!M$14</f>
        <v>3.24</v>
      </c>
      <c r="Q379" s="5">
        <f>'Price Catalogue - Services'!N$14</f>
        <v>0</v>
      </c>
      <c r="R379" s="5">
        <f>'Price Catalogue - Services'!O$14</f>
        <v>0</v>
      </c>
      <c r="S379" s="17" t="str">
        <f>'Price Catalogue - Services'!P$14</f>
        <v>N/A</v>
      </c>
      <c r="T379" s="5" t="str">
        <f>'Price Catalogue - Services'!Q$14</f>
        <v>N/A</v>
      </c>
      <c r="U379" s="17" t="str">
        <f>'Price Catalogue - Services'!R$14</f>
        <v>The amount of provisioned RAM for powered on VMs, per GB.</v>
      </c>
      <c r="V379" s="17">
        <f>'Price Catalogue - Services'!S$14</f>
        <v>1</v>
      </c>
      <c r="W37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7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79" s="21">
        <f>PriceModelTable[[#This Row],[Service Fees]]+PriceModelTable[[#This Row],[Effort Bands]]</f>
        <v>0</v>
      </c>
      <c r="Z379" s="2"/>
      <c r="AA379" s="20"/>
    </row>
    <row r="380" spans="1:27" ht="11.25" customHeight="1" x14ac:dyDescent="0.25">
      <c r="A380" s="51" t="str">
        <f>'Volume Driver - NO EDIT'!$Q$1</f>
        <v>2025</v>
      </c>
      <c r="B380" s="51">
        <f>'Volume Driver - NO EDIT'!$Q$63</f>
        <v>12</v>
      </c>
      <c r="C380" s="51">
        <f>'Volume Driver - NO EDIT'!Q$13</f>
        <v>14000</v>
      </c>
      <c r="D380" s="17" t="str">
        <f>'Price Catalogue - Services'!A$18</f>
        <v>silver-dr-p</v>
      </c>
      <c r="E380" s="17" t="str">
        <f>'Price Catalogue - Services'!B$18</f>
        <v>6.1.1.4</v>
      </c>
      <c r="F380" s="17">
        <f>'Price Catalogue - Services'!C$18</f>
        <v>6</v>
      </c>
      <c r="G380" s="17" t="str">
        <f>'Price Catalogue - Services'!D$18</f>
        <v>Managed datacentre</v>
      </c>
      <c r="H380" s="17" t="str">
        <f>'Price Catalogue - Services'!E$18</f>
        <v>Cloud Service</v>
      </c>
      <c r="I380" s="17" t="str">
        <f>'Price Catalogue - Services'!F$18</f>
        <v>Storage, silver, replicated</v>
      </c>
      <c r="J380" s="17" t="str">
        <f>'Price Catalogue - Services'!G$18</f>
        <v>GB</v>
      </c>
      <c r="K380" s="17" t="str">
        <f>'Price Catalogue - Services'!H$18</f>
        <v>Monthly service fee</v>
      </c>
      <c r="L380" s="17" t="str">
        <f>'Price Catalogue - Services'!I$18</f>
        <v>24/7</v>
      </c>
      <c r="M380" s="17" t="str">
        <f>'Price Catalogue - Services'!J$18</f>
        <v>private</v>
      </c>
      <c r="N380" s="17">
        <f>'Price Catalogue - Services'!K$18</f>
        <v>0</v>
      </c>
      <c r="O380" s="5">
        <f>'Price Catalogue - Services'!L$18</f>
        <v>0</v>
      </c>
      <c r="P380" s="5">
        <f>'Price Catalogue - Services'!M$18</f>
        <v>0.41</v>
      </c>
      <c r="Q380" s="5">
        <f>'Price Catalogue - Services'!N$18</f>
        <v>0</v>
      </c>
      <c r="R380" s="5">
        <f>'Price Catalogue - Services'!O$18</f>
        <v>0</v>
      </c>
      <c r="S380" s="17" t="str">
        <f>'Price Catalogue - Services'!P$18</f>
        <v>N/A</v>
      </c>
      <c r="T380" s="5" t="str">
        <f>'Price Catalogue - Services'!Q$18</f>
        <v>N/A</v>
      </c>
      <c r="U380" s="17" t="str">
        <f>'Price Catalogue - Services'!R$18</f>
        <v>The amount of provisioned storage, "silver" tier, with cross-datacentre replication, per GB.</v>
      </c>
      <c r="V380" s="17">
        <f>'Price Catalogue - Services'!S$18</f>
        <v>1</v>
      </c>
      <c r="W38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0" s="42">
        <f>PriceModelTable[[#This Row],[Service Fees]]+PriceModelTable[[#This Row],[Effort Bands]]</f>
        <v>0</v>
      </c>
      <c r="Z380" s="2"/>
      <c r="AA380" s="20"/>
    </row>
    <row r="381" spans="1:27" ht="11.25" customHeight="1" x14ac:dyDescent="0.25">
      <c r="A381" s="51" t="str">
        <f>'Volume Driver - NO EDIT'!$Q$1</f>
        <v>2025</v>
      </c>
      <c r="B381" s="51">
        <f>'Volume Driver - NO EDIT'!$Q$63</f>
        <v>12</v>
      </c>
      <c r="C381" s="51">
        <f>'Volume Driver - NO EDIT'!Q$14</f>
        <v>141000</v>
      </c>
      <c r="D381" s="17" t="str">
        <f>'Price Catalogue - Services'!A$19</f>
        <v>silver-p</v>
      </c>
      <c r="E381" s="17" t="str">
        <f>'Price Catalogue - Services'!B$19</f>
        <v>6.1.1.4</v>
      </c>
      <c r="F381" s="17">
        <f>'Price Catalogue - Services'!C$19</f>
        <v>7</v>
      </c>
      <c r="G381" s="17" t="str">
        <f>'Price Catalogue - Services'!D$19</f>
        <v>Managed datacentre</v>
      </c>
      <c r="H381" s="17" t="str">
        <f>'Price Catalogue - Services'!E$19</f>
        <v>Cloud Service</v>
      </c>
      <c r="I381" s="17" t="str">
        <f>'Price Catalogue - Services'!F$19</f>
        <v>Storage, silver</v>
      </c>
      <c r="J381" s="17" t="str">
        <f>'Price Catalogue - Services'!G$19</f>
        <v>GB</v>
      </c>
      <c r="K381" s="17" t="str">
        <f>'Price Catalogue - Services'!H$19</f>
        <v>Monthly service fee</v>
      </c>
      <c r="L381" s="17" t="str">
        <f>'Price Catalogue - Services'!I$19</f>
        <v>24/7</v>
      </c>
      <c r="M381" s="17" t="str">
        <f>'Price Catalogue - Services'!J$19</f>
        <v>private</v>
      </c>
      <c r="N381" s="17">
        <f>'Price Catalogue - Services'!K$19</f>
        <v>0</v>
      </c>
      <c r="O381" s="5">
        <f>'Price Catalogue - Services'!L$19</f>
        <v>0</v>
      </c>
      <c r="P381" s="5">
        <f>'Price Catalogue - Services'!M$19</f>
        <v>0.2</v>
      </c>
      <c r="Q381" s="5">
        <f>'Price Catalogue - Services'!N$19</f>
        <v>0</v>
      </c>
      <c r="R381" s="5">
        <f>'Price Catalogue - Services'!O$19</f>
        <v>0</v>
      </c>
      <c r="S381" s="17" t="str">
        <f>'Price Catalogue - Services'!P$19</f>
        <v>N/A</v>
      </c>
      <c r="T381" s="5" t="str">
        <f>'Price Catalogue - Services'!Q$19</f>
        <v>N/A</v>
      </c>
      <c r="U381" s="17" t="str">
        <f>'Price Catalogue - Services'!R$19</f>
        <v>The amount of provisioned storage, "silver" tier, per GB.</v>
      </c>
      <c r="V381" s="17">
        <f>'Price Catalogue - Services'!S$19</f>
        <v>1</v>
      </c>
      <c r="W38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1" s="42">
        <f>PriceModelTable[[#This Row],[Service Fees]]+PriceModelTable[[#This Row],[Effort Bands]]</f>
        <v>0</v>
      </c>
      <c r="Z381" s="2"/>
      <c r="AA381" s="20"/>
    </row>
    <row r="382" spans="1:27" ht="11.25" customHeight="1" x14ac:dyDescent="0.25">
      <c r="A382" s="51" t="str">
        <f>'Volume Driver - NO EDIT'!$Q$1</f>
        <v>2025</v>
      </c>
      <c r="B382" s="51">
        <f>'Volume Driver - NO EDIT'!$Q$63</f>
        <v>12</v>
      </c>
      <c r="C382" s="51">
        <f>'Volume Driver - NO EDIT'!Q$23</f>
        <v>0</v>
      </c>
      <c r="D382" s="17" t="str">
        <f>'Price Catalogue - Services'!A$28</f>
        <v>bronze-tc</v>
      </c>
      <c r="E382" s="17" t="str">
        <f>'Price Catalogue - Services'!B$28</f>
        <v>6.1.1.4</v>
      </c>
      <c r="F382" s="17">
        <f>'Price Catalogue - Services'!C$28</f>
        <v>8</v>
      </c>
      <c r="G382" s="17" t="str">
        <f>'Price Catalogue - Services'!D$28</f>
        <v>Managed datacentre</v>
      </c>
      <c r="H382" s="17" t="str">
        <f>'Price Catalogue - Services'!E$28</f>
        <v>Cloud Service</v>
      </c>
      <c r="I382" s="17" t="str">
        <f>'Price Catalogue - Services'!F$28</f>
        <v>Storage, bronze</v>
      </c>
      <c r="J382" s="17" t="str">
        <f>'Price Catalogue - Services'!G$28</f>
        <v>GB</v>
      </c>
      <c r="K382" s="17" t="str">
        <f>'Price Catalogue - Services'!H$28</f>
        <v>Monthly service fee</v>
      </c>
      <c r="L382" s="17" t="str">
        <f>'Price Catalogue - Services'!I$28</f>
        <v>24/7</v>
      </c>
      <c r="M382" s="17" t="str">
        <f>'Price Catalogue - Services'!J$28</f>
        <v>trusted community</v>
      </c>
      <c r="N382" s="17" t="str">
        <f>'Price Catalogue - Services'!K$28</f>
        <v>N/A</v>
      </c>
      <c r="O382" s="5">
        <f>'Price Catalogue - Services'!L$28</f>
        <v>0</v>
      </c>
      <c r="P382" s="5" t="str">
        <f>'Price Catalogue - Services'!M$28</f>
        <v>N/A</v>
      </c>
      <c r="Q382" s="5">
        <f>'Price Catalogue - Services'!N$28</f>
        <v>0</v>
      </c>
      <c r="R382" s="5">
        <f>'Price Catalogue - Services'!O$28</f>
        <v>0</v>
      </c>
      <c r="S382" s="17" t="str">
        <f>'Price Catalogue - Services'!P$28</f>
        <v>N/A</v>
      </c>
      <c r="T382" s="5" t="str">
        <f>'Price Catalogue - Services'!Q$28</f>
        <v>N/A</v>
      </c>
      <c r="U382" s="17" t="str">
        <f>'Price Catalogue - Services'!R$28</f>
        <v>The amount of provisioned storage, "bronze" tier, per GB.</v>
      </c>
      <c r="V382" s="17">
        <f>'Price Catalogue - Services'!S$28</f>
        <v>1</v>
      </c>
      <c r="W38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2" s="42">
        <f>PriceModelTable[[#This Row],[Service Fees]]+PriceModelTable[[#This Row],[Effort Bands]]</f>
        <v>0</v>
      </c>
      <c r="Z382" s="2"/>
      <c r="AA382" s="20"/>
    </row>
    <row r="383" spans="1:27" ht="11.25" customHeight="1" x14ac:dyDescent="0.25">
      <c r="A383" s="51" t="str">
        <f>'Volume Driver - NO EDIT'!$Q$1</f>
        <v>2025</v>
      </c>
      <c r="B383" s="51">
        <f>'Volume Driver - NO EDIT'!$Q$63</f>
        <v>12</v>
      </c>
      <c r="C383" s="51">
        <f>'Volume Driver - NO EDIT'!Q$16</f>
        <v>0</v>
      </c>
      <c r="D383" s="17" t="str">
        <f>'Price Catalogue - Services'!A$21</f>
        <v>cpu-tc</v>
      </c>
      <c r="E383" s="17" t="str">
        <f>'Price Catalogue - Services'!B$21</f>
        <v>6.1.1.4</v>
      </c>
      <c r="F383" s="17">
        <f>'Price Catalogue - Services'!C$21</f>
        <v>1</v>
      </c>
      <c r="G383" s="17" t="str">
        <f>'Price Catalogue - Services'!D$21</f>
        <v>Managed datacentre</v>
      </c>
      <c r="H383" s="17" t="str">
        <f>'Price Catalogue - Services'!E$21</f>
        <v>Cloud Service</v>
      </c>
      <c r="I383" s="17" t="str">
        <f>'Price Catalogue - Services'!F$21</f>
        <v>Compute, CPU</v>
      </c>
      <c r="J383" s="17" t="str">
        <f>'Price Catalogue - Services'!G$21</f>
        <v>vCPU</v>
      </c>
      <c r="K383" s="17" t="str">
        <f>'Price Catalogue - Services'!H$21</f>
        <v>Monthly service fee</v>
      </c>
      <c r="L383" s="17" t="str">
        <f>'Price Catalogue - Services'!I$21</f>
        <v>24/7</v>
      </c>
      <c r="M383" s="17" t="str">
        <f>'Price Catalogue - Services'!J$21</f>
        <v>trusted community</v>
      </c>
      <c r="N383" s="17" t="str">
        <f>'Price Catalogue - Services'!K$21</f>
        <v>N/A</v>
      </c>
      <c r="O383" s="5">
        <f>'Price Catalogue - Services'!L$21</f>
        <v>0</v>
      </c>
      <c r="P383" s="5" t="str">
        <f>'Price Catalogue - Services'!M$21</f>
        <v>N/A</v>
      </c>
      <c r="Q383" s="5">
        <f>'Price Catalogue - Services'!N$21</f>
        <v>0</v>
      </c>
      <c r="R383" s="5">
        <f>'Price Catalogue - Services'!O$21</f>
        <v>0</v>
      </c>
      <c r="S383" s="17" t="str">
        <f>'Price Catalogue - Services'!P$21</f>
        <v>N/A</v>
      </c>
      <c r="T383" s="5" t="str">
        <f>'Price Catalogue - Services'!Q$21</f>
        <v>N/A</v>
      </c>
      <c r="U383" s="17" t="str">
        <f>'Price Catalogue - Services'!R$21</f>
        <v>The number of provisioned virtual CPUs for powered on VMs, per vCPU.</v>
      </c>
      <c r="V383" s="17">
        <f>'Price Catalogue - Services'!S$21</f>
        <v>1</v>
      </c>
      <c r="W38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3" s="42">
        <f>PriceModelTable[[#This Row],[Service Fees]]+PriceModelTable[[#This Row],[Effort Bands]]</f>
        <v>0</v>
      </c>
      <c r="Z383" s="2"/>
      <c r="AA383" s="20"/>
    </row>
    <row r="384" spans="1:27" ht="11.25" customHeight="1" x14ac:dyDescent="0.25">
      <c r="A384" s="51" t="str">
        <f>'Volume Driver - NO EDIT'!$Q$1</f>
        <v>2025</v>
      </c>
      <c r="B384" s="51">
        <f>'Volume Driver - NO EDIT'!$Q$63</f>
        <v>12</v>
      </c>
      <c r="C384" s="51">
        <f>'Volume Driver - NO EDIT'!Q$19</f>
        <v>0</v>
      </c>
      <c r="D384" s="17" t="str">
        <f>'Price Catalogue - Services'!A$24</f>
        <v>gold-dr-tc</v>
      </c>
      <c r="E384" s="17" t="str">
        <f>'Price Catalogue - Services'!B$24</f>
        <v>6.1.1.4</v>
      </c>
      <c r="F384" s="17">
        <f>'Price Catalogue - Services'!C$24</f>
        <v>4</v>
      </c>
      <c r="G384" s="17" t="str">
        <f>'Price Catalogue - Services'!D$24</f>
        <v>Managed datacentre</v>
      </c>
      <c r="H384" s="17" t="str">
        <f>'Price Catalogue - Services'!E$24</f>
        <v>Cloud Service</v>
      </c>
      <c r="I384" s="17" t="str">
        <f>'Price Catalogue - Services'!F$24</f>
        <v>Storage, gold, replicated</v>
      </c>
      <c r="J384" s="17" t="str">
        <f>'Price Catalogue - Services'!G$24</f>
        <v>GB</v>
      </c>
      <c r="K384" s="17" t="str">
        <f>'Price Catalogue - Services'!H$24</f>
        <v>Monthly service fee</v>
      </c>
      <c r="L384" s="17" t="str">
        <f>'Price Catalogue - Services'!I$24</f>
        <v>24/7</v>
      </c>
      <c r="M384" s="17" t="str">
        <f>'Price Catalogue - Services'!J$24</f>
        <v>trusted community</v>
      </c>
      <c r="N384" s="17" t="str">
        <f>'Price Catalogue - Services'!K$24</f>
        <v>N/A</v>
      </c>
      <c r="O384" s="5">
        <f>'Price Catalogue - Services'!L$24</f>
        <v>0</v>
      </c>
      <c r="P384" s="5" t="str">
        <f>'Price Catalogue - Services'!M$24</f>
        <v>N/A</v>
      </c>
      <c r="Q384" s="5">
        <f>'Price Catalogue - Services'!N$24</f>
        <v>0</v>
      </c>
      <c r="R384" s="5">
        <f>'Price Catalogue - Services'!O$24</f>
        <v>0</v>
      </c>
      <c r="S384" s="17" t="str">
        <f>'Price Catalogue - Services'!P$24</f>
        <v>N/A</v>
      </c>
      <c r="T384" s="5" t="str">
        <f>'Price Catalogue - Services'!Q$24</f>
        <v>N/A</v>
      </c>
      <c r="U384" s="17" t="str">
        <f>'Price Catalogue - Services'!R$24</f>
        <v>The amount of provisioned storage, "gold" tier, with cross-datacentre replication, per GB.</v>
      </c>
      <c r="V384" s="17">
        <f>'Price Catalogue - Services'!S$24</f>
        <v>1</v>
      </c>
      <c r="W38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4" s="42">
        <f>PriceModelTable[[#This Row],[Service Fees]]+PriceModelTable[[#This Row],[Effort Bands]]</f>
        <v>0</v>
      </c>
      <c r="Z384" s="2"/>
      <c r="AA384" s="20"/>
    </row>
    <row r="385" spans="1:27" ht="11.25" customHeight="1" x14ac:dyDescent="0.25">
      <c r="A385" s="51" t="str">
        <f>'Volume Driver - NO EDIT'!$Q$1</f>
        <v>2025</v>
      </c>
      <c r="B385" s="51">
        <f>'Volume Driver - NO EDIT'!$Q$63</f>
        <v>12</v>
      </c>
      <c r="C385" s="51">
        <f>'Volume Driver - NO EDIT'!Q$20</f>
        <v>0</v>
      </c>
      <c r="D385" s="17" t="str">
        <f>'Price Catalogue - Services'!A$25</f>
        <v>gold-tc</v>
      </c>
      <c r="E385" s="17" t="str">
        <f>'Price Catalogue - Services'!B$25</f>
        <v>6.1.1.4</v>
      </c>
      <c r="F385" s="17">
        <f>'Price Catalogue - Services'!C$25</f>
        <v>5</v>
      </c>
      <c r="G385" s="17" t="str">
        <f>'Price Catalogue - Services'!D$25</f>
        <v>Managed datacentre</v>
      </c>
      <c r="H385" s="17" t="str">
        <f>'Price Catalogue - Services'!E$25</f>
        <v>Cloud Service</v>
      </c>
      <c r="I385" s="17" t="str">
        <f>'Price Catalogue - Services'!F$25</f>
        <v>Storage, gold</v>
      </c>
      <c r="J385" s="17" t="str">
        <f>'Price Catalogue - Services'!G$25</f>
        <v>GB</v>
      </c>
      <c r="K385" s="17" t="str">
        <f>'Price Catalogue - Services'!H$25</f>
        <v>Monthly service fee</v>
      </c>
      <c r="L385" s="17" t="str">
        <f>'Price Catalogue - Services'!I$25</f>
        <v>24/7</v>
      </c>
      <c r="M385" s="17" t="str">
        <f>'Price Catalogue - Services'!J$25</f>
        <v>trusted community</v>
      </c>
      <c r="N385" s="17" t="str">
        <f>'Price Catalogue - Services'!K$25</f>
        <v>N/A</v>
      </c>
      <c r="O385" s="5">
        <f>'Price Catalogue - Services'!L$25</f>
        <v>0</v>
      </c>
      <c r="P385" s="5" t="str">
        <f>'Price Catalogue - Services'!M$25</f>
        <v>N/A</v>
      </c>
      <c r="Q385" s="5">
        <f>'Price Catalogue - Services'!N$25</f>
        <v>0</v>
      </c>
      <c r="R385" s="5">
        <f>'Price Catalogue - Services'!O$25</f>
        <v>0</v>
      </c>
      <c r="S385" s="17" t="str">
        <f>'Price Catalogue - Services'!P$25</f>
        <v>N/A</v>
      </c>
      <c r="T385" s="5" t="str">
        <f>'Price Catalogue - Services'!Q$25</f>
        <v>N/A</v>
      </c>
      <c r="U385" s="17" t="str">
        <f>'Price Catalogue - Services'!R$25</f>
        <v>The amount of provisioned storage, "gold" tier, per GB.</v>
      </c>
      <c r="V385" s="17">
        <f>'Price Catalogue - Services'!S$25</f>
        <v>1</v>
      </c>
      <c r="W38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5" s="42">
        <f>PriceModelTable[[#This Row],[Service Fees]]+PriceModelTable[[#This Row],[Effort Bands]]</f>
        <v>0</v>
      </c>
      <c r="Z385" s="2"/>
      <c r="AA385" s="20"/>
    </row>
    <row r="386" spans="1:27" ht="11.25" customHeight="1" x14ac:dyDescent="0.25">
      <c r="A386" s="51" t="str">
        <f>'Volume Driver - NO EDIT'!$Q$1</f>
        <v>2025</v>
      </c>
      <c r="B386" s="51">
        <f>'Volume Driver - NO EDIT'!$Q$63</f>
        <v>12</v>
      </c>
      <c r="C386" s="51">
        <f>'Volume Driver - NO EDIT'!Q$18</f>
        <v>0</v>
      </c>
      <c r="D386" s="17" t="str">
        <f>'Price Catalogue - Services'!A$23</f>
        <v>net-tc</v>
      </c>
      <c r="E386" s="17" t="str">
        <f>'Price Catalogue - Services'!B$23</f>
        <v>6.1.1.4</v>
      </c>
      <c r="F386" s="17">
        <f>'Price Catalogue - Services'!C$23</f>
        <v>3</v>
      </c>
      <c r="G386" s="17" t="str">
        <f>'Price Catalogue - Services'!D$23</f>
        <v>Managed datacentre</v>
      </c>
      <c r="H386" s="17" t="str">
        <f>'Price Catalogue - Services'!E$23</f>
        <v>Cloud Service</v>
      </c>
      <c r="I386" s="17" t="str">
        <f>'Price Catalogue - Services'!F$23</f>
        <v>Compute, network</v>
      </c>
      <c r="J386" s="17" t="str">
        <f>'Price Catalogue - Services'!G$23</f>
        <v>managed datacentre</v>
      </c>
      <c r="K386" s="17" t="str">
        <f>'Price Catalogue - Services'!H$23</f>
        <v>Monthly service fee</v>
      </c>
      <c r="L386" s="17" t="str">
        <f>'Price Catalogue - Services'!I$23</f>
        <v>24/7</v>
      </c>
      <c r="M386" s="17" t="str">
        <f>'Price Catalogue - Services'!J$23</f>
        <v>trusted community</v>
      </c>
      <c r="N386" s="17" t="str">
        <f>'Price Catalogue - Services'!K$23</f>
        <v>N/A</v>
      </c>
      <c r="O386" s="5">
        <f>'Price Catalogue - Services'!L$23</f>
        <v>0</v>
      </c>
      <c r="P386" s="5" t="str">
        <f>'Price Catalogue - Services'!M$23</f>
        <v>N/A</v>
      </c>
      <c r="Q386" s="5">
        <f>'Price Catalogue - Services'!N$23</f>
        <v>0</v>
      </c>
      <c r="R386" s="5">
        <f>'Price Catalogue - Services'!O$23</f>
        <v>0</v>
      </c>
      <c r="S386" s="17" t="str">
        <f>'Price Catalogue - Services'!P$23</f>
        <v>N/A</v>
      </c>
      <c r="T386" s="5" t="str">
        <f>'Price Catalogue - Services'!Q$23</f>
        <v>N/A</v>
      </c>
      <c r="U386" s="17" t="str">
        <f>'Price Catalogue - Services'!R$23</f>
        <v>The cost for network management for the entire managed datacentre.</v>
      </c>
      <c r="V386" s="17">
        <f>'Price Catalogue - Services'!S$23</f>
        <v>1</v>
      </c>
      <c r="W38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6" s="42">
        <f>PriceModelTable[[#This Row],[Service Fees]]+PriceModelTable[[#This Row],[Effort Bands]]</f>
        <v>0</v>
      </c>
      <c r="Z386" s="2"/>
      <c r="AA386" s="20"/>
    </row>
    <row r="387" spans="1:27" ht="11.25" customHeight="1" x14ac:dyDescent="0.25">
      <c r="A387" s="51" t="str">
        <f>'Volume Driver - NO EDIT'!$Q$1</f>
        <v>2025</v>
      </c>
      <c r="B387" s="51">
        <f>'Volume Driver - NO EDIT'!$Q$63</f>
        <v>12</v>
      </c>
      <c r="C387" s="51">
        <f>'Volume Driver - NO EDIT'!Q$17</f>
        <v>0</v>
      </c>
      <c r="D387" s="17" t="str">
        <f>'Price Catalogue - Services'!A$22</f>
        <v>ram-tc</v>
      </c>
      <c r="E387" s="17" t="str">
        <f>'Price Catalogue - Services'!B$22</f>
        <v>6.1.1.4</v>
      </c>
      <c r="F387" s="17">
        <f>'Price Catalogue - Services'!C$22</f>
        <v>2</v>
      </c>
      <c r="G387" s="17" t="str">
        <f>'Price Catalogue - Services'!D$22</f>
        <v>Managed datacentre</v>
      </c>
      <c r="H387" s="17" t="str">
        <f>'Price Catalogue - Services'!E$22</f>
        <v>Cloud Service</v>
      </c>
      <c r="I387" s="17" t="str">
        <f>'Price Catalogue - Services'!F$22</f>
        <v>Compute, RAM</v>
      </c>
      <c r="J387" s="17" t="str">
        <f>'Price Catalogue - Services'!G$22</f>
        <v>GB</v>
      </c>
      <c r="K387" s="17" t="str">
        <f>'Price Catalogue - Services'!H$22</f>
        <v>Monthly service fee</v>
      </c>
      <c r="L387" s="17" t="str">
        <f>'Price Catalogue - Services'!I$22</f>
        <v>24/7</v>
      </c>
      <c r="M387" s="17" t="str">
        <f>'Price Catalogue - Services'!J$22</f>
        <v>trusted community</v>
      </c>
      <c r="N387" s="17" t="str">
        <f>'Price Catalogue - Services'!K$22</f>
        <v>N/A</v>
      </c>
      <c r="O387" s="5">
        <f>'Price Catalogue - Services'!L$22</f>
        <v>0</v>
      </c>
      <c r="P387" s="5" t="str">
        <f>'Price Catalogue - Services'!M$22</f>
        <v>N/A</v>
      </c>
      <c r="Q387" s="5">
        <f>'Price Catalogue - Services'!N$22</f>
        <v>0</v>
      </c>
      <c r="R387" s="5">
        <f>'Price Catalogue - Services'!O$22</f>
        <v>0</v>
      </c>
      <c r="S387" s="17" t="str">
        <f>'Price Catalogue - Services'!P$22</f>
        <v>N/A</v>
      </c>
      <c r="T387" s="5" t="str">
        <f>'Price Catalogue - Services'!Q$22</f>
        <v>N/A</v>
      </c>
      <c r="U387" s="17" t="str">
        <f>'Price Catalogue - Services'!R$22</f>
        <v>The amount of provisioned RAM for powered on VMs, per GB.</v>
      </c>
      <c r="V387" s="17">
        <f>'Price Catalogue - Services'!S$22</f>
        <v>1</v>
      </c>
      <c r="W38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7" s="42">
        <f>PriceModelTable[[#This Row],[Service Fees]]+PriceModelTable[[#This Row],[Effort Bands]]</f>
        <v>0</v>
      </c>
      <c r="Z387" s="2"/>
      <c r="AA387" s="20"/>
    </row>
    <row r="388" spans="1:27" ht="11.25" customHeight="1" x14ac:dyDescent="0.25">
      <c r="A388" s="51" t="str">
        <f>'Volume Driver - NO EDIT'!$Q$1</f>
        <v>2025</v>
      </c>
      <c r="B388" s="51">
        <f>'Volume Driver - NO EDIT'!$Q$63</f>
        <v>12</v>
      </c>
      <c r="C388" s="51">
        <f>'Volume Driver - NO EDIT'!Q$21</f>
        <v>0</v>
      </c>
      <c r="D388" s="17" t="str">
        <f>'Price Catalogue - Services'!A$26</f>
        <v>silver-dr-tc</v>
      </c>
      <c r="E388" s="17" t="str">
        <f>'Price Catalogue - Services'!B$26</f>
        <v>6.1.1.4</v>
      </c>
      <c r="F388" s="17">
        <f>'Price Catalogue - Services'!C$26</f>
        <v>6</v>
      </c>
      <c r="G388" s="17" t="str">
        <f>'Price Catalogue - Services'!D$26</f>
        <v>Managed datacentre</v>
      </c>
      <c r="H388" s="17" t="str">
        <f>'Price Catalogue - Services'!E$26</f>
        <v>Cloud Service</v>
      </c>
      <c r="I388" s="17" t="str">
        <f>'Price Catalogue - Services'!F$26</f>
        <v>Storage, silver, replicated</v>
      </c>
      <c r="J388" s="17" t="str">
        <f>'Price Catalogue - Services'!G$26</f>
        <v>GB</v>
      </c>
      <c r="K388" s="17" t="str">
        <f>'Price Catalogue - Services'!H$26</f>
        <v>Monthly service fee</v>
      </c>
      <c r="L388" s="17" t="str">
        <f>'Price Catalogue - Services'!I$26</f>
        <v>24/7</v>
      </c>
      <c r="M388" s="17" t="str">
        <f>'Price Catalogue - Services'!J$26</f>
        <v>trusted community</v>
      </c>
      <c r="N388" s="17" t="str">
        <f>'Price Catalogue - Services'!K$26</f>
        <v>N/A</v>
      </c>
      <c r="O388" s="5">
        <f>'Price Catalogue - Services'!L$26</f>
        <v>0</v>
      </c>
      <c r="P388" s="5" t="str">
        <f>'Price Catalogue - Services'!M$26</f>
        <v>N/A</v>
      </c>
      <c r="Q388" s="5">
        <f>'Price Catalogue - Services'!N$26</f>
        <v>0</v>
      </c>
      <c r="R388" s="5">
        <f>'Price Catalogue - Services'!O$26</f>
        <v>0</v>
      </c>
      <c r="S388" s="17" t="str">
        <f>'Price Catalogue - Services'!P$26</f>
        <v>N/A</v>
      </c>
      <c r="T388" s="5" t="str">
        <f>'Price Catalogue - Services'!Q$26</f>
        <v>N/A</v>
      </c>
      <c r="U388" s="17" t="str">
        <f>'Price Catalogue - Services'!R$26</f>
        <v>The amount of provisioned storage, "silver" tier, with cross-datacentre replication, per GB.</v>
      </c>
      <c r="V388" s="17">
        <f>'Price Catalogue - Services'!S$26</f>
        <v>1</v>
      </c>
      <c r="W38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8" s="42">
        <f>PriceModelTable[[#This Row],[Service Fees]]+PriceModelTable[[#This Row],[Effort Bands]]</f>
        <v>0</v>
      </c>
      <c r="Z388" s="2"/>
      <c r="AA388" s="20"/>
    </row>
    <row r="389" spans="1:27" ht="11.25" customHeight="1" x14ac:dyDescent="0.25">
      <c r="A389" s="51" t="str">
        <f>'Volume Driver - NO EDIT'!$Q$1</f>
        <v>2025</v>
      </c>
      <c r="B389" s="51">
        <f>'Volume Driver - NO EDIT'!$Q$63</f>
        <v>12</v>
      </c>
      <c r="C389" s="51">
        <f>'Volume Driver - NO EDIT'!Q$22</f>
        <v>0</v>
      </c>
      <c r="D389" s="17" t="str">
        <f>'Price Catalogue - Services'!A$27</f>
        <v>silver-tc</v>
      </c>
      <c r="E389" s="17" t="str">
        <f>'Price Catalogue - Services'!B$27</f>
        <v>6.1.1.4</v>
      </c>
      <c r="F389" s="17">
        <f>'Price Catalogue - Services'!C$27</f>
        <v>7</v>
      </c>
      <c r="G389" s="17" t="str">
        <f>'Price Catalogue - Services'!D$27</f>
        <v>Managed datacentre</v>
      </c>
      <c r="H389" s="17" t="str">
        <f>'Price Catalogue - Services'!E$27</f>
        <v>Cloud Service</v>
      </c>
      <c r="I389" s="17" t="str">
        <f>'Price Catalogue - Services'!F$27</f>
        <v>Storage, silver</v>
      </c>
      <c r="J389" s="17" t="str">
        <f>'Price Catalogue - Services'!G$27</f>
        <v>GB</v>
      </c>
      <c r="K389" s="17" t="str">
        <f>'Price Catalogue - Services'!H$27</f>
        <v>Monthly service fee</v>
      </c>
      <c r="L389" s="17" t="str">
        <f>'Price Catalogue - Services'!I$27</f>
        <v>24/7</v>
      </c>
      <c r="M389" s="17" t="str">
        <f>'Price Catalogue - Services'!J$27</f>
        <v>trusted community</v>
      </c>
      <c r="N389" s="17" t="str">
        <f>'Price Catalogue - Services'!K$27</f>
        <v>N/A</v>
      </c>
      <c r="O389" s="5">
        <f>'Price Catalogue - Services'!L$27</f>
        <v>0</v>
      </c>
      <c r="P389" s="5" t="str">
        <f>'Price Catalogue - Services'!M$27</f>
        <v>N/A</v>
      </c>
      <c r="Q389" s="5">
        <f>'Price Catalogue - Services'!N$27</f>
        <v>0</v>
      </c>
      <c r="R389" s="5">
        <f>'Price Catalogue - Services'!O$27</f>
        <v>0</v>
      </c>
      <c r="S389" s="17" t="str">
        <f>'Price Catalogue - Services'!P$27</f>
        <v>N/A</v>
      </c>
      <c r="T389" s="5" t="str">
        <f>'Price Catalogue - Services'!Q$27</f>
        <v>N/A</v>
      </c>
      <c r="U389" s="17" t="str">
        <f>'Price Catalogue - Services'!R$27</f>
        <v>The amount of provisioned storage, "silver" tier, per GB.</v>
      </c>
      <c r="V389" s="17">
        <f>'Price Catalogue - Services'!S$27</f>
        <v>1</v>
      </c>
      <c r="W38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8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89" s="42">
        <f>PriceModelTable[[#This Row],[Service Fees]]+PriceModelTable[[#This Row],[Effort Bands]]</f>
        <v>0</v>
      </c>
      <c r="Z389" s="2"/>
      <c r="AA389" s="20"/>
    </row>
    <row r="390" spans="1:27" ht="11.25" customHeight="1" x14ac:dyDescent="0.25">
      <c r="A390" s="51" t="str">
        <f>'Volume Driver - NO EDIT'!$Q$1</f>
        <v>2025</v>
      </c>
      <c r="B390" s="51">
        <f>'Volume Driver - NO EDIT'!$Q$63</f>
        <v>12</v>
      </c>
      <c r="C390" s="51">
        <f>'Volume Driver - NO EDIT'!Q$26</f>
        <v>660</v>
      </c>
      <c r="D390" s="17" t="str">
        <f>'Price Catalogue - Services'!A$31</f>
        <v>lic-lnx</v>
      </c>
      <c r="E390" s="17" t="str">
        <f>'Price Catalogue - Services'!B$31</f>
        <v>6.1.1.5</v>
      </c>
      <c r="F390" s="17">
        <f>'Price Catalogue - Services'!C$31</f>
        <v>0</v>
      </c>
      <c r="G390" s="17" t="str">
        <f>'Price Catalogue - Services'!D$31</f>
        <v>Managed datacentre</v>
      </c>
      <c r="H390" s="17" t="str">
        <f>'Price Catalogue - Services'!E$31</f>
        <v>Managed OS</v>
      </c>
      <c r="I390" s="17" t="str">
        <f>'Price Catalogue - Services'!F$31</f>
        <v>OS license, Linux</v>
      </c>
      <c r="J390" s="17" t="str">
        <f>'Price Catalogue - Services'!G$31</f>
        <v>VM</v>
      </c>
      <c r="K390" s="17" t="str">
        <f>'Price Catalogue - Services'!H$31</f>
        <v>Monthly service fee</v>
      </c>
      <c r="L390" s="17" t="str">
        <f>'Price Catalogue - Services'!I$31</f>
        <v>24/7</v>
      </c>
      <c r="M390" s="17" t="str">
        <f>'Price Catalogue - Services'!J$31</f>
        <v>private</v>
      </c>
      <c r="N390" s="17">
        <f>'Price Catalogue - Services'!K$31</f>
        <v>0</v>
      </c>
      <c r="O390" s="5">
        <f>'Price Catalogue - Services'!L$31</f>
        <v>0</v>
      </c>
      <c r="P390" s="5">
        <f>'Price Catalogue - Services'!M$31</f>
        <v>31.5</v>
      </c>
      <c r="Q390" s="5">
        <f>'Price Catalogue - Services'!N$31</f>
        <v>0</v>
      </c>
      <c r="R390" s="5">
        <f>'Price Catalogue - Services'!O$31</f>
        <v>0</v>
      </c>
      <c r="S390" s="17" t="str">
        <f>'Price Catalogue - Services'!P$31</f>
        <v>N/A</v>
      </c>
      <c r="T390" s="5" t="str">
        <f>'Price Catalogue - Services'!Q$31</f>
        <v>N/A</v>
      </c>
      <c r="U390" s="17" t="str">
        <f>'Price Catalogue - Services'!R$31</f>
        <v>The license for one instance of RHEL for a powered on VM.</v>
      </c>
      <c r="V390" s="17">
        <f>'Price Catalogue - Services'!S$31</f>
        <v>1</v>
      </c>
      <c r="W39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0" s="42">
        <f>PriceModelTable[[#This Row],[Service Fees]]+PriceModelTable[[#This Row],[Effort Bands]]</f>
        <v>0</v>
      </c>
      <c r="Z390" s="2"/>
      <c r="AA390" s="20"/>
    </row>
    <row r="391" spans="1:27" ht="11.25" customHeight="1" x14ac:dyDescent="0.25">
      <c r="A391" s="51" t="str">
        <f>'Volume Driver - NO EDIT'!$Q$1</f>
        <v>2025</v>
      </c>
      <c r="B391" s="51">
        <f>'Volume Driver - NO EDIT'!$Q$63</f>
        <v>12</v>
      </c>
      <c r="C391" s="51">
        <f>'Volume Driver - NO EDIT'!Q$27</f>
        <v>410</v>
      </c>
      <c r="D391" s="17" t="str">
        <f>'Price Catalogue - Services'!A$32</f>
        <v>lic-win</v>
      </c>
      <c r="E391" s="17" t="str">
        <f>'Price Catalogue - Services'!B$32</f>
        <v>6.1.1.5</v>
      </c>
      <c r="F391" s="17">
        <f>'Price Catalogue - Services'!C$32</f>
        <v>0</v>
      </c>
      <c r="G391" s="17" t="str">
        <f>'Price Catalogue - Services'!D$32</f>
        <v>Managed datacentre</v>
      </c>
      <c r="H391" s="17" t="str">
        <f>'Price Catalogue - Services'!E$32</f>
        <v>Managed OS</v>
      </c>
      <c r="I391" s="17" t="str">
        <f>'Price Catalogue - Services'!F$32</f>
        <v>OS license, Windows</v>
      </c>
      <c r="J391" s="17" t="str">
        <f>'Price Catalogue - Services'!G$32</f>
        <v>VM</v>
      </c>
      <c r="K391" s="17" t="str">
        <f>'Price Catalogue - Services'!H$32</f>
        <v>Monthly service fee</v>
      </c>
      <c r="L391" s="17" t="str">
        <f>'Price Catalogue - Services'!I$32</f>
        <v>24/7</v>
      </c>
      <c r="M391" s="17" t="str">
        <f>'Price Catalogue - Services'!J$32</f>
        <v>private</v>
      </c>
      <c r="N391" s="17">
        <f>'Price Catalogue - Services'!K$32</f>
        <v>0</v>
      </c>
      <c r="O391" s="5">
        <f>'Price Catalogue - Services'!L$32</f>
        <v>0</v>
      </c>
      <c r="P391" s="5">
        <f>'Price Catalogue - Services'!M$32</f>
        <v>31.5</v>
      </c>
      <c r="Q391" s="5">
        <f>'Price Catalogue - Services'!N$32</f>
        <v>0</v>
      </c>
      <c r="R391" s="5">
        <f>'Price Catalogue - Services'!O$32</f>
        <v>0</v>
      </c>
      <c r="S391" s="17" t="str">
        <f>'Price Catalogue - Services'!P$32</f>
        <v>N/A</v>
      </c>
      <c r="T391" s="5" t="str">
        <f>'Price Catalogue - Services'!Q$32</f>
        <v>N/A</v>
      </c>
      <c r="U391" s="17" t="str">
        <f>'Price Catalogue - Services'!R$32</f>
        <v>The license for one instance of Window Server for a powered on VM.</v>
      </c>
      <c r="V391" s="17">
        <f>'Price Catalogue - Services'!S$32</f>
        <v>1</v>
      </c>
      <c r="W39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1" s="42">
        <f>PriceModelTable[[#This Row],[Service Fees]]+PriceModelTable[[#This Row],[Effort Bands]]</f>
        <v>0</v>
      </c>
      <c r="Z391" s="2"/>
      <c r="AA391" s="20"/>
    </row>
    <row r="392" spans="1:27" ht="11.25" customHeight="1" x14ac:dyDescent="0.25">
      <c r="A392" s="51" t="str">
        <f>'Volume Driver - NO EDIT'!$Q$1</f>
        <v>2025</v>
      </c>
      <c r="B392" s="51">
        <f>'Volume Driver - NO EDIT'!$Q$63</f>
        <v>12</v>
      </c>
      <c r="C392" s="51">
        <f>'Volume Driver - NO EDIT'!Q$24</f>
        <v>1</v>
      </c>
      <c r="D392" s="17" t="str">
        <f>'Price Catalogue - Services'!A$29</f>
        <v>os-lnx</v>
      </c>
      <c r="E392" s="17" t="str">
        <f>'Price Catalogue - Services'!B$29</f>
        <v>6.1.1.5</v>
      </c>
      <c r="F392" s="17">
        <f>'Price Catalogue - Services'!C$29</f>
        <v>0</v>
      </c>
      <c r="G392" s="17" t="str">
        <f>'Price Catalogue - Services'!D$29</f>
        <v>Managed datacentre</v>
      </c>
      <c r="H392" s="17" t="str">
        <f>'Price Catalogue - Services'!E$29</f>
        <v>Managed OS</v>
      </c>
      <c r="I392" s="17" t="str">
        <f>'Price Catalogue - Services'!F$29</f>
        <v>Managed OS, Linux</v>
      </c>
      <c r="J392" s="17" t="str">
        <f>'Price Catalogue - Services'!G$29</f>
        <v>managed datacentre</v>
      </c>
      <c r="K392" s="17" t="str">
        <f>'Price Catalogue - Services'!H$29</f>
        <v>Monthly service fee</v>
      </c>
      <c r="L392" s="17" t="str">
        <f>'Price Catalogue - Services'!I$29</f>
        <v>24/7</v>
      </c>
      <c r="M392" s="17" t="str">
        <f>'Price Catalogue - Services'!J$29</f>
        <v>private</v>
      </c>
      <c r="N392" s="17" t="str">
        <f>'Price Catalogue - Services'!K$29</f>
        <v>N/A</v>
      </c>
      <c r="O392" s="5">
        <f>'Price Catalogue - Services'!L$29</f>
        <v>0</v>
      </c>
      <c r="P392" s="5">
        <f>'Price Catalogue - Services'!M$29</f>
        <v>11250</v>
      </c>
      <c r="Q392" s="5">
        <f>'Price Catalogue - Services'!N$29</f>
        <v>0</v>
      </c>
      <c r="R392" s="5">
        <f>'Price Catalogue - Services'!O$29</f>
        <v>0</v>
      </c>
      <c r="S392" s="17" t="str">
        <f>'Price Catalogue - Services'!P$29</f>
        <v>E3</v>
      </c>
      <c r="T392" s="5">
        <f>'Price Catalogue - Services'!Q$29</f>
        <v>0</v>
      </c>
      <c r="U392" s="17" t="str">
        <f>'Price Catalogue - Services'!R$29</f>
        <v>The fee for for managing all Linux OSes. Changes are billable via the Effor Band.</v>
      </c>
      <c r="V392" s="17">
        <f>'Price Catalogue - Services'!S$29</f>
        <v>1</v>
      </c>
      <c r="W39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2" s="42">
        <f>PriceModelTable[[#This Row],[Service Fees]]+PriceModelTable[[#This Row],[Effort Bands]]</f>
        <v>0</v>
      </c>
      <c r="Z392" s="2"/>
      <c r="AA392" s="20"/>
    </row>
    <row r="393" spans="1:27" ht="11.25" customHeight="1" x14ac:dyDescent="0.25">
      <c r="A393" s="51" t="str">
        <f>'Volume Driver - NO EDIT'!$Q$1</f>
        <v>2025</v>
      </c>
      <c r="B393" s="51">
        <f>'Volume Driver - NO EDIT'!$Q$63</f>
        <v>12</v>
      </c>
      <c r="C393" s="51">
        <f>'Volume Driver - NO EDIT'!Q$25</f>
        <v>1</v>
      </c>
      <c r="D393" s="17" t="str">
        <f>'Price Catalogue - Services'!A$30</f>
        <v>os-win</v>
      </c>
      <c r="E393" s="17" t="str">
        <f>'Price Catalogue - Services'!B$30</f>
        <v>6.1.1.5</v>
      </c>
      <c r="F393" s="17">
        <f>'Price Catalogue - Services'!C$30</f>
        <v>0</v>
      </c>
      <c r="G393" s="17" t="str">
        <f>'Price Catalogue - Services'!D$30</f>
        <v>Managed datacentre</v>
      </c>
      <c r="H393" s="17" t="str">
        <f>'Price Catalogue - Services'!E$30</f>
        <v>Managed OS</v>
      </c>
      <c r="I393" s="17" t="str">
        <f>'Price Catalogue - Services'!F$30</f>
        <v>Managed OS, Windows</v>
      </c>
      <c r="J393" s="17" t="str">
        <f>'Price Catalogue - Services'!G$30</f>
        <v>managed datacentre</v>
      </c>
      <c r="K393" s="17" t="str">
        <f>'Price Catalogue - Services'!H$30</f>
        <v>Monthly service fee</v>
      </c>
      <c r="L393" s="17" t="str">
        <f>'Price Catalogue - Services'!I$30</f>
        <v>24/7</v>
      </c>
      <c r="M393" s="17" t="str">
        <f>'Price Catalogue - Services'!J$30</f>
        <v>private</v>
      </c>
      <c r="N393" s="17" t="str">
        <f>'Price Catalogue - Services'!K$30</f>
        <v>N/A</v>
      </c>
      <c r="O393" s="5">
        <f>'Price Catalogue - Services'!L$30</f>
        <v>0</v>
      </c>
      <c r="P393" s="5">
        <f>'Price Catalogue - Services'!M$30</f>
        <v>5400</v>
      </c>
      <c r="Q393" s="5">
        <f>'Price Catalogue - Services'!N$30</f>
        <v>0</v>
      </c>
      <c r="R393" s="5">
        <f>'Price Catalogue - Services'!O$30</f>
        <v>0</v>
      </c>
      <c r="S393" s="17" t="str">
        <f>'Price Catalogue - Services'!P$30</f>
        <v>E3</v>
      </c>
      <c r="T393" s="5">
        <f>'Price Catalogue - Services'!Q$30</f>
        <v>0</v>
      </c>
      <c r="U393" s="17" t="str">
        <f>'Price Catalogue - Services'!R$30</f>
        <v>The fee for for managing all Windows OSes. Changes are billable via the Effor Band.</v>
      </c>
      <c r="V393" s="17">
        <f>'Price Catalogue - Services'!S$30</f>
        <v>1</v>
      </c>
      <c r="W39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3" s="42">
        <f>PriceModelTable[[#This Row],[Service Fees]]+PriceModelTable[[#This Row],[Effort Bands]]</f>
        <v>0</v>
      </c>
      <c r="Z393" s="2"/>
      <c r="AA393" s="20"/>
    </row>
    <row r="394" spans="1:27" ht="11.25" customHeight="1" x14ac:dyDescent="0.25">
      <c r="A394" s="51" t="str">
        <f>'Volume Driver - NO EDIT'!$Q$1</f>
        <v>2025</v>
      </c>
      <c r="B394" s="51">
        <f>'Volume Driver - NO EDIT'!$Q$63</f>
        <v>12</v>
      </c>
      <c r="C394" s="51">
        <f>'Volume Driver - NO EDIT'!Q$28</f>
        <v>10</v>
      </c>
      <c r="D394" s="17" t="str">
        <f>'Price Catalogue - Services'!A$33</f>
        <v>inet-p</v>
      </c>
      <c r="E394" s="17" t="str">
        <f>'Price Catalogue - Services'!B$33</f>
        <v>6.1.1.7</v>
      </c>
      <c r="F394" s="17">
        <f>'Price Catalogue - Services'!C$33</f>
        <v>0</v>
      </c>
      <c r="G394" s="17" t="str">
        <f>'Price Catalogue - Services'!D$33</f>
        <v>Managed datacentre</v>
      </c>
      <c r="H394" s="17" t="str">
        <f>'Price Catalogue - Services'!E$33</f>
        <v>Internet access</v>
      </c>
      <c r="I394" s="17" t="str">
        <f>'Price Catalogue - Services'!F$33</f>
        <v>Internet access, datacentre</v>
      </c>
      <c r="J394" s="17" t="str">
        <f>'Price Catalogue - Services'!G$33</f>
        <v>100 Mbit/s</v>
      </c>
      <c r="K394" s="17" t="str">
        <f>'Price Catalogue - Services'!H$33</f>
        <v>Monthly service fee</v>
      </c>
      <c r="L394" s="17" t="str">
        <f>'Price Catalogue - Services'!I$33</f>
        <v>24/7</v>
      </c>
      <c r="M394" s="17" t="str">
        <f>'Price Catalogue - Services'!J$33</f>
        <v>private</v>
      </c>
      <c r="N394" s="17" t="str">
        <f>'Price Catalogue - Services'!K$33</f>
        <v>N/A</v>
      </c>
      <c r="O394" s="5">
        <f>'Price Catalogue - Services'!L$33</f>
        <v>0</v>
      </c>
      <c r="P394" s="5">
        <f>'Price Catalogue - Services'!M$33</f>
        <v>734.39</v>
      </c>
      <c r="Q394" s="5">
        <f>'Price Catalogue - Services'!N$33</f>
        <v>0</v>
      </c>
      <c r="R394" s="5">
        <f>'Price Catalogue - Services'!O$33</f>
        <v>0</v>
      </c>
      <c r="S394" s="17" t="str">
        <f>'Price Catalogue - Services'!P$33</f>
        <v>N/A</v>
      </c>
      <c r="T394" s="5" t="str">
        <f>'Price Catalogue - Services'!Q$33</f>
        <v>N/A</v>
      </c>
      <c r="U394" s="17" t="str">
        <f>'Price Catalogue - Services'!R$33</f>
        <v>Highly available Internet access supporting ECHA's PI IP and ASN.</v>
      </c>
      <c r="V394" s="17">
        <f>'Price Catalogue - Services'!S$33</f>
        <v>1</v>
      </c>
      <c r="W39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4" s="42">
        <f>PriceModelTable[[#This Row],[Service Fees]]+PriceModelTable[[#This Row],[Effort Bands]]</f>
        <v>0</v>
      </c>
      <c r="Z394" s="2"/>
      <c r="AA394" s="20"/>
    </row>
    <row r="395" spans="1:27" ht="11.25" customHeight="1" x14ac:dyDescent="0.25">
      <c r="A395" s="51" t="str">
        <f>'Volume Driver - NO EDIT'!$Q$1</f>
        <v>2025</v>
      </c>
      <c r="B395" s="51">
        <f>'Volume Driver - NO EDIT'!$Q$63</f>
        <v>12</v>
      </c>
      <c r="C395" s="51">
        <f>'Volume Driver - NO EDIT'!Q$29</f>
        <v>0</v>
      </c>
      <c r="D395" s="17" t="str">
        <f>'Price Catalogue - Services'!A$34</f>
        <v>inet-tc</v>
      </c>
      <c r="E395" s="17" t="str">
        <f>'Price Catalogue - Services'!B$34</f>
        <v>6.1.1.7</v>
      </c>
      <c r="F395" s="17">
        <f>'Price Catalogue - Services'!C$34</f>
        <v>0</v>
      </c>
      <c r="G395" s="17" t="str">
        <f>'Price Catalogue - Services'!D$34</f>
        <v>Managed datacentre</v>
      </c>
      <c r="H395" s="17" t="str">
        <f>'Price Catalogue - Services'!E$34</f>
        <v>Internet access</v>
      </c>
      <c r="I395" s="17" t="str">
        <f>'Price Catalogue - Services'!F$34</f>
        <v>Internet access, datacentre</v>
      </c>
      <c r="J395" s="17" t="str">
        <f>'Price Catalogue - Services'!G$34</f>
        <v>100 Mbit/s</v>
      </c>
      <c r="K395" s="17" t="str">
        <f>'Price Catalogue - Services'!H$34</f>
        <v>Monthly service fee</v>
      </c>
      <c r="L395" s="17" t="str">
        <f>'Price Catalogue - Services'!I$34</f>
        <v>24/7</v>
      </c>
      <c r="M395" s="17" t="str">
        <f>'Price Catalogue - Services'!J$34</f>
        <v>trusted community</v>
      </c>
      <c r="N395" s="17" t="str">
        <f>'Price Catalogue - Services'!K$34</f>
        <v>N/A</v>
      </c>
      <c r="O395" s="5">
        <f>'Price Catalogue - Services'!L$34</f>
        <v>0</v>
      </c>
      <c r="P395" s="5">
        <f>'Price Catalogue - Services'!M$34</f>
        <v>367.2</v>
      </c>
      <c r="Q395" s="5">
        <f>'Price Catalogue - Services'!N$34</f>
        <v>0</v>
      </c>
      <c r="R395" s="5">
        <f>'Price Catalogue - Services'!O$34</f>
        <v>0</v>
      </c>
      <c r="S395" s="17" t="str">
        <f>'Price Catalogue - Services'!P$34</f>
        <v>N/A</v>
      </c>
      <c r="T395" s="5" t="str">
        <f>'Price Catalogue - Services'!Q$34</f>
        <v>N/A</v>
      </c>
      <c r="U395" s="17" t="str">
        <f>'Price Catalogue - Services'!R$34</f>
        <v>Highly available Internet access supporting ECHA's PI IP and ASN.</v>
      </c>
      <c r="V395" s="17">
        <f>'Price Catalogue - Services'!S$34</f>
        <v>1</v>
      </c>
      <c r="W39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5" s="42">
        <f>PriceModelTable[[#This Row],[Service Fees]]+PriceModelTable[[#This Row],[Effort Bands]]</f>
        <v>0</v>
      </c>
      <c r="Z395" s="2"/>
      <c r="AA395" s="20"/>
    </row>
    <row r="396" spans="1:27" ht="11.25" customHeight="1" x14ac:dyDescent="0.25">
      <c r="A396" s="51" t="str">
        <f>'Volume Driver - NO EDIT'!$Q$1</f>
        <v>2025</v>
      </c>
      <c r="B396" s="51">
        <f>'Volume Driver - NO EDIT'!$Q$63</f>
        <v>12</v>
      </c>
      <c r="C396" s="51">
        <f>'Volume Driver - NO EDIT'!Q$31</f>
        <v>10</v>
      </c>
      <c r="D396" s="17" t="str">
        <f>'Price Catalogue - Services'!A$36</f>
        <v>ipsec-p</v>
      </c>
      <c r="E396" s="17" t="str">
        <f>'Price Catalogue - Services'!B$36</f>
        <v>6.1.1.8</v>
      </c>
      <c r="F396" s="17">
        <f>'Price Catalogue - Services'!C$36</f>
        <v>0</v>
      </c>
      <c r="G396" s="17" t="str">
        <f>'Price Catalogue - Services'!D$36</f>
        <v>Managed datacentre</v>
      </c>
      <c r="H396" s="17" t="str">
        <f>'Price Catalogue - Services'!E$36</f>
        <v>Remote access</v>
      </c>
      <c r="I396" s="17" t="str">
        <f>'Price Catalogue - Services'!F$36</f>
        <v>IPSec tunnel</v>
      </c>
      <c r="J396" s="17" t="str">
        <f>'Price Catalogue - Services'!G$36</f>
        <v>10 tunnels</v>
      </c>
      <c r="K396" s="17" t="str">
        <f>'Price Catalogue - Services'!H$36</f>
        <v>Monthly service fee</v>
      </c>
      <c r="L396" s="17" t="str">
        <f>'Price Catalogue - Services'!I$36</f>
        <v>24/7</v>
      </c>
      <c r="M396" s="17" t="str">
        <f>'Price Catalogue - Services'!J$36</f>
        <v>private</v>
      </c>
      <c r="N396" s="17" t="str">
        <f>'Price Catalogue - Services'!K$36</f>
        <v>N/A</v>
      </c>
      <c r="O396" s="5">
        <f>'Price Catalogue - Services'!L$36</f>
        <v>0</v>
      </c>
      <c r="P396" s="5">
        <f>'Price Catalogue - Services'!M$36</f>
        <v>399.09</v>
      </c>
      <c r="Q396" s="5">
        <f>'Price Catalogue - Services'!N$36</f>
        <v>0</v>
      </c>
      <c r="R396" s="5">
        <f>'Price Catalogue - Services'!O$36</f>
        <v>0</v>
      </c>
      <c r="S396" s="17" t="str">
        <f>'Price Catalogue - Services'!P$36</f>
        <v>E1</v>
      </c>
      <c r="T396" s="5">
        <f>'Price Catalogue - Services'!Q$36</f>
        <v>0</v>
      </c>
      <c r="U396" s="17" t="str">
        <f>'Price Catalogue - Services'!R$36</f>
        <v>IPSec tunnels to ECHA partners, per 10 tunnels. Changes charged separately via Effort Band.</v>
      </c>
      <c r="V396" s="17">
        <f>'Price Catalogue - Services'!S$36</f>
        <v>1</v>
      </c>
      <c r="W39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6" s="42">
        <f>PriceModelTable[[#This Row],[Service Fees]]+PriceModelTable[[#This Row],[Effort Bands]]</f>
        <v>0</v>
      </c>
      <c r="Z396" s="2"/>
      <c r="AA396" s="20"/>
    </row>
    <row r="397" spans="1:27" ht="11.25" customHeight="1" x14ac:dyDescent="0.25">
      <c r="A397" s="51" t="str">
        <f>'Volume Driver - NO EDIT'!$Q$1</f>
        <v>2025</v>
      </c>
      <c r="B397" s="51">
        <f>'Volume Driver - NO EDIT'!$Q$63</f>
        <v>12</v>
      </c>
      <c r="C397" s="51">
        <f>'Volume Driver - NO EDIT'!Q$30</f>
        <v>1</v>
      </c>
      <c r="D397" s="17" t="str">
        <f>'Price Catalogue - Services'!A$35</f>
        <v>pulse-p</v>
      </c>
      <c r="E397" s="17" t="str">
        <f>'Price Catalogue - Services'!B$35</f>
        <v>6.1.1.8</v>
      </c>
      <c r="F397" s="17">
        <f>'Price Catalogue - Services'!C$35</f>
        <v>0</v>
      </c>
      <c r="G397" s="17" t="str">
        <f>'Price Catalogue - Services'!D$35</f>
        <v>Managed datacentre</v>
      </c>
      <c r="H397" s="17" t="str">
        <f>'Price Catalogue - Services'!E$35</f>
        <v>Remote access</v>
      </c>
      <c r="I397" s="17" t="str">
        <f>'Price Catalogue - Services'!F$35</f>
        <v>Pulse SA &amp; RSA auth.</v>
      </c>
      <c r="J397" s="17" t="str">
        <f>'Price Catalogue - Services'!G$35</f>
        <v>managed datacentre</v>
      </c>
      <c r="K397" s="17" t="str">
        <f>'Price Catalogue - Services'!H$35</f>
        <v>Monthly service fee</v>
      </c>
      <c r="L397" s="17" t="str">
        <f>'Price Catalogue - Services'!I$35</f>
        <v>24/7</v>
      </c>
      <c r="M397" s="17" t="str">
        <f>'Price Catalogue - Services'!J$35</f>
        <v>private</v>
      </c>
      <c r="N397" s="17" t="str">
        <f>'Price Catalogue - Services'!K$35</f>
        <v>N/A</v>
      </c>
      <c r="O397" s="5">
        <f>'Price Catalogue - Services'!L$35</f>
        <v>0</v>
      </c>
      <c r="P397" s="5">
        <f>'Price Catalogue - Services'!M$35</f>
        <v>1800</v>
      </c>
      <c r="Q397" s="5">
        <f>'Price Catalogue - Services'!N$35</f>
        <v>0</v>
      </c>
      <c r="R397" s="5">
        <f>'Price Catalogue - Services'!O$35</f>
        <v>0</v>
      </c>
      <c r="S397" s="17" t="str">
        <f>'Price Catalogue - Services'!P$35</f>
        <v>E5</v>
      </c>
      <c r="T397" s="5">
        <f>'Price Catalogue - Services'!Q$35</f>
        <v>0</v>
      </c>
      <c r="U397" s="17" t="str">
        <f>'Price Catalogue - Services'!R$35</f>
        <v>Pulse Secure Access and RSA authentication with ECHA owned tokens, for entire managed datacentre. Changes charged separately via Effort Band.</v>
      </c>
      <c r="V397" s="17">
        <f>'Price Catalogue - Services'!S$35</f>
        <v>1</v>
      </c>
      <c r="W39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7" s="42">
        <f>PriceModelTable[[#This Row],[Service Fees]]+PriceModelTable[[#This Row],[Effort Bands]]</f>
        <v>0</v>
      </c>
      <c r="Z397" s="2"/>
      <c r="AA397" s="20"/>
    </row>
    <row r="398" spans="1:27" ht="11.25" customHeight="1" x14ac:dyDescent="0.25">
      <c r="A398" s="51" t="str">
        <f>'Volume Driver - NO EDIT'!$Q$1</f>
        <v>2025</v>
      </c>
      <c r="B398" s="51">
        <f>'Volume Driver - NO EDIT'!$Q$63</f>
        <v>12</v>
      </c>
      <c r="C398" s="51">
        <f>'Volume Driver - NO EDIT'!Q$32</f>
        <v>0</v>
      </c>
      <c r="D398" s="17" t="str">
        <f>'Price Catalogue - Services'!A$37</f>
        <v>ipsec-tc</v>
      </c>
      <c r="E398" s="17" t="str">
        <f>'Price Catalogue - Services'!B$37</f>
        <v>6.1.1.8</v>
      </c>
      <c r="F398" s="17">
        <f>'Price Catalogue - Services'!C$37</f>
        <v>0</v>
      </c>
      <c r="G398" s="17" t="str">
        <f>'Price Catalogue - Services'!D$37</f>
        <v>Managed datacentre</v>
      </c>
      <c r="H398" s="17" t="str">
        <f>'Price Catalogue - Services'!E$37</f>
        <v>Remote access</v>
      </c>
      <c r="I398" s="17" t="str">
        <f>'Price Catalogue - Services'!F$37</f>
        <v>IPSec tunnel</v>
      </c>
      <c r="J398" s="17" t="str">
        <f>'Price Catalogue - Services'!G$37</f>
        <v>10 tunnels</v>
      </c>
      <c r="K398" s="17" t="str">
        <f>'Price Catalogue - Services'!H$37</f>
        <v>Monthly service fee</v>
      </c>
      <c r="L398" s="17" t="str">
        <f>'Price Catalogue - Services'!I$37</f>
        <v>24/7</v>
      </c>
      <c r="M398" s="17" t="str">
        <f>'Price Catalogue - Services'!J$37</f>
        <v>trusted community</v>
      </c>
      <c r="N398" s="17" t="str">
        <f>'Price Catalogue - Services'!K$37</f>
        <v>N/A</v>
      </c>
      <c r="O398" s="5">
        <f>'Price Catalogue - Services'!L$37</f>
        <v>0</v>
      </c>
      <c r="P398" s="5">
        <f>'Price Catalogue - Services'!M$37</f>
        <v>399.09</v>
      </c>
      <c r="Q398" s="5">
        <f>'Price Catalogue - Services'!N$37</f>
        <v>0</v>
      </c>
      <c r="R398" s="5">
        <f>'Price Catalogue - Services'!O$37</f>
        <v>0</v>
      </c>
      <c r="S398" s="17" t="str">
        <f>'Price Catalogue - Services'!P$37</f>
        <v>E1</v>
      </c>
      <c r="T398" s="5">
        <f>'Price Catalogue - Services'!Q$37</f>
        <v>0</v>
      </c>
      <c r="U398" s="17" t="str">
        <f>'Price Catalogue - Services'!R$37</f>
        <v>IPSec tunnels to ECHA partners, per 10 tunnels. Changes charged separately via Effort Band.</v>
      </c>
      <c r="V398" s="17">
        <f>'Price Catalogue - Services'!S$37</f>
        <v>1</v>
      </c>
      <c r="W39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8" s="21">
        <f>PriceModelTable[[#This Row],[Service Fees]]+PriceModelTable[[#This Row],[Effort Bands]]</f>
        <v>0</v>
      </c>
      <c r="Z398" s="2"/>
      <c r="AA398" s="20"/>
    </row>
    <row r="399" spans="1:27" ht="11.25" customHeight="1" x14ac:dyDescent="0.25">
      <c r="A399" s="51" t="str">
        <f>'Volume Driver - NO EDIT'!$Q$1</f>
        <v>2025</v>
      </c>
      <c r="B399" s="51">
        <f>'Volume Driver - NO EDIT'!$Q$63</f>
        <v>12</v>
      </c>
      <c r="C399" s="51">
        <f>'Volume Driver - NO EDIT'!Q$34</f>
        <v>144</v>
      </c>
      <c r="D399" s="17" t="str">
        <f>'Price Catalogue - Services'!A$39</f>
        <v>energy</v>
      </c>
      <c r="E399" s="17" t="str">
        <f>'Price Catalogue - Services'!B$39</f>
        <v>6.1.1.9</v>
      </c>
      <c r="F399" s="17">
        <f>'Price Catalogue - Services'!C$39</f>
        <v>0</v>
      </c>
      <c r="G399" s="17" t="str">
        <f>'Price Catalogue - Services'!D$39</f>
        <v>Managed datacentre</v>
      </c>
      <c r="H399" s="17" t="str">
        <f>'Price Catalogue - Services'!E$39</f>
        <v>Datacentre hosting of ECHA owned hardware</v>
      </c>
      <c r="I399" s="17" t="str">
        <f>'Price Catalogue - Services'!F$39</f>
        <v>Energy</v>
      </c>
      <c r="J399" s="17" t="str">
        <f>'Price Catalogue - Services'!G$39</f>
        <v>kW/h consumed</v>
      </c>
      <c r="K399" s="17" t="str">
        <f>'Price Catalogue - Services'!H$39</f>
        <v>Monthly service fee</v>
      </c>
      <c r="L399" s="17" t="str">
        <f>'Price Catalogue - Services'!I$39</f>
        <v>24/7</v>
      </c>
      <c r="M399" s="17" t="str">
        <f>'Price Catalogue - Services'!J$39</f>
        <v>any</v>
      </c>
      <c r="N399" s="17" t="str">
        <f>'Price Catalogue - Services'!K$39</f>
        <v>N/A</v>
      </c>
      <c r="O399" s="5">
        <f>'Price Catalogue - Services'!L$39</f>
        <v>0</v>
      </c>
      <c r="P399" s="5" t="str">
        <f>'Price Catalogue - Services'!M$39</f>
        <v>N/A</v>
      </c>
      <c r="Q399" s="5">
        <f>'Price Catalogue - Services'!N$39</f>
        <v>0</v>
      </c>
      <c r="R399" s="5">
        <f>'Price Catalogue - Services'!O$39</f>
        <v>0</v>
      </c>
      <c r="S399" s="17" t="str">
        <f>'Price Catalogue - Services'!P$39</f>
        <v>N/A</v>
      </c>
      <c r="T399" s="5" t="str">
        <f>'Price Catalogue - Services'!Q$39</f>
        <v>N/A</v>
      </c>
      <c r="U399" s="17" t="str">
        <f>'Price Catalogue - Services'!R$39</f>
        <v>Power consumed for powered on hosted ECHA owned equipment.</v>
      </c>
      <c r="V399" s="17">
        <f>'Price Catalogue - Services'!S$39</f>
        <v>1</v>
      </c>
      <c r="W39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39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399" s="21">
        <f>PriceModelTable[[#This Row],[Service Fees]]+PriceModelTable[[#This Row],[Effort Bands]]</f>
        <v>0</v>
      </c>
      <c r="Z399" s="2"/>
      <c r="AA399" s="20"/>
    </row>
    <row r="400" spans="1:27" ht="11.25" customHeight="1" x14ac:dyDescent="0.25">
      <c r="A400" s="51" t="str">
        <f>'Volume Driver - NO EDIT'!$Q$1</f>
        <v>2025</v>
      </c>
      <c r="B400" s="51">
        <f>'Volume Driver - NO EDIT'!$Q$63</f>
        <v>12</v>
      </c>
      <c r="C400" s="51">
        <f>'Volume Driver - NO EDIT'!Q$33</f>
        <v>42</v>
      </c>
      <c r="D400" s="17" t="str">
        <f>'Price Catalogue - Services'!A$38</f>
        <v>rackspace</v>
      </c>
      <c r="E400" s="17" t="str">
        <f>'Price Catalogue - Services'!B$38</f>
        <v>6.1.1.9</v>
      </c>
      <c r="F400" s="17">
        <f>'Price Catalogue - Services'!C$38</f>
        <v>0</v>
      </c>
      <c r="G400" s="17" t="str">
        <f>'Price Catalogue - Services'!D$38</f>
        <v>Managed datacentre</v>
      </c>
      <c r="H400" s="17" t="str">
        <f>'Price Catalogue - Services'!E$38</f>
        <v>Datacentre hosting of ECHA owned hardware</v>
      </c>
      <c r="I400" s="17" t="str">
        <f>'Price Catalogue - Services'!F$38</f>
        <v>Rackspace</v>
      </c>
      <c r="J400" s="17" t="str">
        <f>'Price Catalogue - Services'!G$38</f>
        <v>Rack unit</v>
      </c>
      <c r="K400" s="17" t="str">
        <f>'Price Catalogue - Services'!H$38</f>
        <v>Monthly service fee</v>
      </c>
      <c r="L400" s="17" t="str">
        <f>'Price Catalogue - Services'!I$38</f>
        <v>24/7</v>
      </c>
      <c r="M400" s="17" t="str">
        <f>'Price Catalogue - Services'!J$38</f>
        <v>any</v>
      </c>
      <c r="N400" s="17" t="str">
        <f>'Price Catalogue - Services'!K$38</f>
        <v>N/A</v>
      </c>
      <c r="O400" s="5">
        <f>'Price Catalogue - Services'!L$38</f>
        <v>0</v>
      </c>
      <c r="P400" s="5">
        <f>'Price Catalogue - Services'!M$38</f>
        <v>25.61</v>
      </c>
      <c r="Q400" s="5">
        <f>'Price Catalogue - Services'!N$38</f>
        <v>0</v>
      </c>
      <c r="R400" s="5">
        <f>'Price Catalogue - Services'!O$38</f>
        <v>0</v>
      </c>
      <c r="S400" s="17" t="str">
        <f>'Price Catalogue - Services'!P$38</f>
        <v>N/A</v>
      </c>
      <c r="T400" s="5" t="str">
        <f>'Price Catalogue - Services'!Q$38</f>
        <v>N/A</v>
      </c>
      <c r="U400" s="17" t="str">
        <f>'Price Catalogue - Services'!R$38</f>
        <v>One rack unit hosted for ECHA owned equipment in the DC.</v>
      </c>
      <c r="V400" s="17">
        <f>'Price Catalogue - Services'!S$38</f>
        <v>1</v>
      </c>
      <c r="W40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0" s="21">
        <f>PriceModelTable[[#This Row],[Service Fees]]+PriceModelTable[[#This Row],[Effort Bands]]</f>
        <v>0</v>
      </c>
      <c r="Z400" s="2"/>
      <c r="AA400" s="20"/>
    </row>
    <row r="401" spans="1:27" ht="11.25" customHeight="1" x14ac:dyDescent="0.25">
      <c r="A401" s="51" t="str">
        <f>'Volume Driver - NO EDIT'!$Q$1</f>
        <v>2025</v>
      </c>
      <c r="B401" s="51">
        <f>'Volume Driver - NO EDIT'!$Q$63</f>
        <v>12</v>
      </c>
      <c r="C401" s="51">
        <f>'Volume Driver - NO EDIT'!Q$35</f>
        <v>1</v>
      </c>
      <c r="D401" s="17" t="str">
        <f>'Price Catalogue - Services'!A$40</f>
        <v>lan</v>
      </c>
      <c r="E401" s="17" t="str">
        <f>'Price Catalogue - Services'!B$40</f>
        <v>6.1.2.1</v>
      </c>
      <c r="F401" s="17">
        <f>'Price Catalogue - Services'!C$40</f>
        <v>0</v>
      </c>
      <c r="G401" s="17" t="str">
        <f>'Price Catalogue - Services'!D$40</f>
        <v>Managed ECHA LAN and WAN</v>
      </c>
      <c r="H401" s="17" t="str">
        <f>'Price Catalogue - Services'!E$40</f>
        <v>Managed ECHA LAN</v>
      </c>
      <c r="I401" s="17" t="str">
        <f>'Price Catalogue - Services'!F$40</f>
        <v>LAN management</v>
      </c>
      <c r="J401" s="17" t="str">
        <f>'Price Catalogue - Services'!G$40</f>
        <v>LAN environment</v>
      </c>
      <c r="K401" s="17" t="str">
        <f>'Price Catalogue - Services'!H$40</f>
        <v>Monthly service fee</v>
      </c>
      <c r="L401" s="17" t="str">
        <f>'Price Catalogue - Services'!I$40</f>
        <v>24/7</v>
      </c>
      <c r="M401" s="17" t="str">
        <f>'Price Catalogue - Services'!J$40</f>
        <v>private</v>
      </c>
      <c r="N401" s="17" t="str">
        <f>'Price Catalogue - Services'!K$40</f>
        <v>N/A</v>
      </c>
      <c r="O401" s="5">
        <f>'Price Catalogue - Services'!L$40</f>
        <v>0</v>
      </c>
      <c r="P401" s="5">
        <f>'Price Catalogue - Services'!M$40</f>
        <v>5500.8</v>
      </c>
      <c r="Q401" s="5">
        <f>'Price Catalogue - Services'!N$40</f>
        <v>0</v>
      </c>
      <c r="R401" s="5">
        <f>'Price Catalogue - Services'!O$40</f>
        <v>0</v>
      </c>
      <c r="S401" s="17" t="str">
        <f>'Price Catalogue - Services'!P$40</f>
        <v>E3</v>
      </c>
      <c r="T401" s="5">
        <f>'Price Catalogue - Services'!Q$40</f>
        <v>0</v>
      </c>
      <c r="U401" s="17" t="str">
        <f>'Price Catalogue - Services'!R$40</f>
        <v>Management of ECHA owned LAN  equipment at ECHA premises.  On-site presence may be required. Changes charged separately via Effort Band.</v>
      </c>
      <c r="V401" s="17">
        <f>'Price Catalogue - Services'!S$40</f>
        <v>1</v>
      </c>
      <c r="W40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1" s="21">
        <f>PriceModelTable[[#This Row],[Service Fees]]+PriceModelTable[[#This Row],[Effort Bands]]</f>
        <v>0</v>
      </c>
      <c r="Z401" s="2"/>
      <c r="AA401" s="20"/>
    </row>
    <row r="402" spans="1:27" ht="11.25" customHeight="1" x14ac:dyDescent="0.25">
      <c r="A402" s="51" t="str">
        <f>'Volume Driver - NO EDIT'!$Q$1</f>
        <v>2025</v>
      </c>
      <c r="B402" s="51">
        <f>'Volume Driver - NO EDIT'!$Q$63</f>
        <v>12</v>
      </c>
      <c r="C402" s="51">
        <f>'Volume Driver - NO EDIT'!Q$37</f>
        <v>0</v>
      </c>
      <c r="D402" s="17" t="str">
        <f>'Price Catalogue - Services'!A$42</f>
        <v>inet-cl-p</v>
      </c>
      <c r="E402" s="17" t="str">
        <f>'Price Catalogue - Services'!B$42</f>
        <v>6.1.2.2</v>
      </c>
      <c r="F402" s="17">
        <f>'Price Catalogue - Services'!C$42</f>
        <v>2</v>
      </c>
      <c r="G402" s="17" t="str">
        <f>'Price Catalogue - Services'!D$42</f>
        <v>Managed ECHA LAN and WAN</v>
      </c>
      <c r="H402" s="17" t="str">
        <f>'Price Catalogue - Services'!E$42</f>
        <v>Managed ECHA WAN</v>
      </c>
      <c r="I402" s="17" t="str">
        <f>'Price Catalogue - Services'!F$42</f>
        <v>Internet, client</v>
      </c>
      <c r="J402" s="17" t="str">
        <f>'Price Catalogue - Services'!G$42</f>
        <v>100 Mb/s bandwidth</v>
      </c>
      <c r="K402" s="17" t="str">
        <f>'Price Catalogue - Services'!H$42</f>
        <v>Monthly service fee</v>
      </c>
      <c r="L402" s="17" t="str">
        <f>'Price Catalogue - Services'!I$42</f>
        <v>24/7</v>
      </c>
      <c r="M402" s="17" t="str">
        <f>'Price Catalogue - Services'!J$42</f>
        <v>private</v>
      </c>
      <c r="N402" s="17" t="str">
        <f>'Price Catalogue - Services'!K$42</f>
        <v>N/A</v>
      </c>
      <c r="O402" s="5">
        <f>'Price Catalogue - Services'!L$42</f>
        <v>0</v>
      </c>
      <c r="P402" s="5">
        <f>'Price Catalogue - Services'!M$42</f>
        <v>734.39</v>
      </c>
      <c r="Q402" s="5">
        <f>'Price Catalogue - Services'!N$42</f>
        <v>0</v>
      </c>
      <c r="R402" s="5">
        <f>'Price Catalogue - Services'!O$42</f>
        <v>0</v>
      </c>
      <c r="S402" s="17" t="str">
        <f>'Price Catalogue - Services'!P$42</f>
        <v>N/A</v>
      </c>
      <c r="T402" s="5" t="str">
        <f>'Price Catalogue - Services'!Q$42</f>
        <v>N/A</v>
      </c>
      <c r="U402" s="17" t="str">
        <f>'Price Catalogue - Services'!R$42</f>
        <v>Highly available Internet access for ECHA clients. No double charging if same as for Datacentre.</v>
      </c>
      <c r="V402" s="17">
        <f>'Price Catalogue - Services'!S$42</f>
        <v>1</v>
      </c>
      <c r="W40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2" s="21">
        <f>PriceModelTable[[#This Row],[Service Fees]]+PriceModelTable[[#This Row],[Effort Bands]]</f>
        <v>0</v>
      </c>
      <c r="Z402" s="2"/>
      <c r="AA402" s="20"/>
    </row>
    <row r="403" spans="1:27" ht="11.25" customHeight="1" x14ac:dyDescent="0.25">
      <c r="A403" s="51" t="str">
        <f>'Volume Driver - NO EDIT'!$Q$1</f>
        <v>2025</v>
      </c>
      <c r="B403" s="51">
        <f>'Volume Driver - NO EDIT'!$Q$63</f>
        <v>12</v>
      </c>
      <c r="C403" s="51">
        <f>'Volume Driver - NO EDIT'!Q$36</f>
        <v>1</v>
      </c>
      <c r="D403" s="17" t="str">
        <f>'Price Catalogue - Services'!A$41</f>
        <v>wan-p</v>
      </c>
      <c r="E403" s="17" t="str">
        <f>'Price Catalogue - Services'!B$41</f>
        <v>6.1.2.2</v>
      </c>
      <c r="F403" s="17">
        <f>'Price Catalogue - Services'!C$41</f>
        <v>1</v>
      </c>
      <c r="G403" s="17" t="str">
        <f>'Price Catalogue - Services'!D$41</f>
        <v>Managed ECHA LAN and WAN</v>
      </c>
      <c r="H403" s="17" t="str">
        <f>'Price Catalogue - Services'!E$41</f>
        <v>Managed ECHA WAN</v>
      </c>
      <c r="I403" s="17" t="str">
        <f>'Price Catalogue - Services'!F$41</f>
        <v>WAN connectivity</v>
      </c>
      <c r="J403" s="17" t="str">
        <f>'Price Catalogue - Services'!G$41</f>
        <v>Gb/s bandwidth</v>
      </c>
      <c r="K403" s="17" t="str">
        <f>'Price Catalogue - Services'!H$41</f>
        <v>Monthly service fee</v>
      </c>
      <c r="L403" s="17" t="str">
        <f>'Price Catalogue - Services'!I$41</f>
        <v>24/7</v>
      </c>
      <c r="M403" s="17" t="str">
        <f>'Price Catalogue - Services'!J$41</f>
        <v>private</v>
      </c>
      <c r="N403" s="17" t="str">
        <f>'Price Catalogue - Services'!K$41</f>
        <v>N/A</v>
      </c>
      <c r="O403" s="5">
        <f>'Price Catalogue - Services'!L$41</f>
        <v>0</v>
      </c>
      <c r="P403" s="5">
        <f>'Price Catalogue - Services'!M$41</f>
        <v>1003.77</v>
      </c>
      <c r="Q403" s="5">
        <f>'Price Catalogue - Services'!N$41</f>
        <v>0</v>
      </c>
      <c r="R403" s="5">
        <f>'Price Catalogue - Services'!O$41</f>
        <v>0</v>
      </c>
      <c r="S403" s="17" t="str">
        <f>'Price Catalogue - Services'!P$41</f>
        <v>N/A</v>
      </c>
      <c r="T403" s="5" t="str">
        <f>'Price Catalogue - Services'!Q$41</f>
        <v>N/A</v>
      </c>
      <c r="U403" s="17" t="str">
        <f>'Price Catalogue - Services'!R$41</f>
        <v>Highly available WAN connections between ECHA and Contractor datacentres.</v>
      </c>
      <c r="V403" s="17">
        <f>'Price Catalogue - Services'!S$41</f>
        <v>1</v>
      </c>
      <c r="W40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3" s="21">
        <f>PriceModelTable[[#This Row],[Service Fees]]+PriceModelTable[[#This Row],[Effort Bands]]</f>
        <v>0</v>
      </c>
      <c r="Z403" s="2"/>
      <c r="AA403" s="20"/>
    </row>
    <row r="404" spans="1:27" ht="11.25" customHeight="1" x14ac:dyDescent="0.25">
      <c r="A404" s="51" t="str">
        <f>'Volume Driver - NO EDIT'!$Q$1</f>
        <v>2025</v>
      </c>
      <c r="B404" s="51">
        <f>'Volume Driver - NO EDIT'!$Q$63</f>
        <v>12</v>
      </c>
      <c r="C404" s="51">
        <f>'Volume Driver - NO EDIT'!Q$39</f>
        <v>0</v>
      </c>
      <c r="D404" s="17" t="str">
        <f>'Price Catalogue - Services'!A$44</f>
        <v>inet-cl-tc</v>
      </c>
      <c r="E404" s="17" t="str">
        <f>'Price Catalogue - Services'!B$44</f>
        <v>6.1.2.2</v>
      </c>
      <c r="F404" s="17">
        <f>'Price Catalogue - Services'!C$44</f>
        <v>2</v>
      </c>
      <c r="G404" s="17" t="str">
        <f>'Price Catalogue - Services'!D$44</f>
        <v>Managed ECHA LAN and WAN</v>
      </c>
      <c r="H404" s="17" t="str">
        <f>'Price Catalogue - Services'!E$44</f>
        <v>Managed ECHA WAN</v>
      </c>
      <c r="I404" s="17" t="str">
        <f>'Price Catalogue - Services'!F$44</f>
        <v>Internet, client</v>
      </c>
      <c r="J404" s="17" t="str">
        <f>'Price Catalogue - Services'!G$44</f>
        <v>100 Mb/s bandwidth</v>
      </c>
      <c r="K404" s="17" t="str">
        <f>'Price Catalogue - Services'!H$44</f>
        <v>Monthly service fee</v>
      </c>
      <c r="L404" s="17" t="str">
        <f>'Price Catalogue - Services'!I$44</f>
        <v>24/7</v>
      </c>
      <c r="M404" s="17" t="str">
        <f>'Price Catalogue - Services'!J$44</f>
        <v>shared</v>
      </c>
      <c r="N404" s="17" t="str">
        <f>'Price Catalogue - Services'!K$44</f>
        <v>N/A</v>
      </c>
      <c r="O404" s="5">
        <f>'Price Catalogue - Services'!L$44</f>
        <v>0</v>
      </c>
      <c r="P404" s="5">
        <f>'Price Catalogue - Services'!M$44</f>
        <v>367.2</v>
      </c>
      <c r="Q404" s="5">
        <f>'Price Catalogue - Services'!N$44</f>
        <v>0</v>
      </c>
      <c r="R404" s="5">
        <f>'Price Catalogue - Services'!O$44</f>
        <v>0</v>
      </c>
      <c r="S404" s="17" t="str">
        <f>'Price Catalogue - Services'!P$44</f>
        <v>N/A</v>
      </c>
      <c r="T404" s="5" t="str">
        <f>'Price Catalogue - Services'!Q$44</f>
        <v>N/A</v>
      </c>
      <c r="U404" s="17" t="str">
        <f>'Price Catalogue - Services'!R$44</f>
        <v>Highly available Internet access for ECHA clients. No double charging if same as for Datacentre.</v>
      </c>
      <c r="V404" s="17">
        <f>'Price Catalogue - Services'!S$44</f>
        <v>1</v>
      </c>
      <c r="W40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4" s="21">
        <f>PriceModelTable[[#This Row],[Service Fees]]+PriceModelTable[[#This Row],[Effort Bands]]</f>
        <v>0</v>
      </c>
      <c r="Z404" s="2"/>
      <c r="AA404" s="20"/>
    </row>
    <row r="405" spans="1:27" ht="11.25" customHeight="1" x14ac:dyDescent="0.25">
      <c r="A405" s="51" t="str">
        <f>'Volume Driver - NO EDIT'!$Q$1</f>
        <v>2025</v>
      </c>
      <c r="B405" s="51">
        <f>'Volume Driver - NO EDIT'!$Q$63</f>
        <v>12</v>
      </c>
      <c r="C405" s="51">
        <f>'Volume Driver - NO EDIT'!Q$38</f>
        <v>0</v>
      </c>
      <c r="D405" s="17" t="str">
        <f>'Price Catalogue - Services'!A$43</f>
        <v>wan-tc</v>
      </c>
      <c r="E405" s="17" t="str">
        <f>'Price Catalogue - Services'!B$43</f>
        <v>6.1.2.2</v>
      </c>
      <c r="F405" s="17">
        <f>'Price Catalogue - Services'!C$43</f>
        <v>1</v>
      </c>
      <c r="G405" s="17" t="str">
        <f>'Price Catalogue - Services'!D$43</f>
        <v>Managed ECHA LAN and WAN</v>
      </c>
      <c r="H405" s="17" t="str">
        <f>'Price Catalogue - Services'!E$43</f>
        <v>Managed ECHA WAN</v>
      </c>
      <c r="I405" s="17" t="str">
        <f>'Price Catalogue - Services'!F$43</f>
        <v>WAN connectivity</v>
      </c>
      <c r="J405" s="17" t="str">
        <f>'Price Catalogue - Services'!G$43</f>
        <v>Gb/s bandwidth</v>
      </c>
      <c r="K405" s="17" t="str">
        <f>'Price Catalogue - Services'!H$43</f>
        <v>Monthly service fee</v>
      </c>
      <c r="L405" s="17" t="str">
        <f>'Price Catalogue - Services'!I$43</f>
        <v>24/7</v>
      </c>
      <c r="M405" s="17" t="str">
        <f>'Price Catalogue - Services'!J$43</f>
        <v>shared</v>
      </c>
      <c r="N405" s="17" t="str">
        <f>'Price Catalogue - Services'!K$43</f>
        <v>N/A</v>
      </c>
      <c r="O405" s="5">
        <f>'Price Catalogue - Services'!L$43</f>
        <v>0</v>
      </c>
      <c r="P405" s="5">
        <f>'Price Catalogue - Services'!M$43</f>
        <v>1003.77</v>
      </c>
      <c r="Q405" s="5">
        <f>'Price Catalogue - Services'!N$43</f>
        <v>0</v>
      </c>
      <c r="R405" s="5">
        <f>'Price Catalogue - Services'!O$43</f>
        <v>0</v>
      </c>
      <c r="S405" s="17" t="str">
        <f>'Price Catalogue - Services'!P$43</f>
        <v>N/A</v>
      </c>
      <c r="T405" s="5" t="str">
        <f>'Price Catalogue - Services'!Q$43</f>
        <v>N/A</v>
      </c>
      <c r="U405" s="17" t="str">
        <f>'Price Catalogue - Services'!R$43</f>
        <v>Highly available WAN connections between ECHA and Contractor datacentres.</v>
      </c>
      <c r="V405" s="17">
        <f>'Price Catalogue - Services'!S$43</f>
        <v>1</v>
      </c>
      <c r="W40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5" s="21">
        <f>PriceModelTable[[#This Row],[Service Fees]]+PriceModelTable[[#This Row],[Effort Bands]]</f>
        <v>0</v>
      </c>
      <c r="Z405" s="2"/>
      <c r="AA405" s="20"/>
    </row>
    <row r="406" spans="1:27" ht="11.25" customHeight="1" x14ac:dyDescent="0.25">
      <c r="A406" s="51" t="str">
        <f>'Volume Driver - NO EDIT'!$Q$1</f>
        <v>2025</v>
      </c>
      <c r="B406" s="51">
        <f>'Volume Driver - NO EDIT'!$Q$63</f>
        <v>12</v>
      </c>
      <c r="C406" s="51">
        <f>'Volume Driver - NO EDIT'!Q$40</f>
        <v>1</v>
      </c>
      <c r="D406" s="17" t="str">
        <f>'Price Catalogue - Services'!A$45</f>
        <v>email-p</v>
      </c>
      <c r="E406" s="17" t="str">
        <f>'Price Catalogue - Services'!B$45</f>
        <v>6.1.3.1</v>
      </c>
      <c r="F406" s="17">
        <f>'Price Catalogue - Services'!C$45</f>
        <v>0</v>
      </c>
      <c r="G406" s="17" t="str">
        <f>'Price Catalogue - Services'!D$45</f>
        <v>Office automation</v>
      </c>
      <c r="H406" s="17" t="str">
        <f>'Price Catalogue - Services'!E$45</f>
        <v>Email and calendaring service</v>
      </c>
      <c r="I406" s="17" t="str">
        <f>'Price Catalogue - Services'!F$45</f>
        <v>Managed service</v>
      </c>
      <c r="J406" s="17" t="str">
        <f>'Price Catalogue - Services'!G$45</f>
        <v>managed datacentre</v>
      </c>
      <c r="K406" s="17" t="str">
        <f>'Price Catalogue - Services'!H$45</f>
        <v>Monthly service fee</v>
      </c>
      <c r="L406" s="17" t="str">
        <f>'Price Catalogue - Services'!I$45</f>
        <v>24/7</v>
      </c>
      <c r="M406" s="17" t="str">
        <f>'Price Catalogue - Services'!J$45</f>
        <v>private</v>
      </c>
      <c r="N406" s="17" t="str">
        <f>'Price Catalogue - Services'!K$45</f>
        <v>N/A</v>
      </c>
      <c r="O406" s="5">
        <f>'Price Catalogue - Services'!L$45</f>
        <v>0</v>
      </c>
      <c r="P406" s="5">
        <f>'Price Catalogue - Services'!M$45</f>
        <v>3600</v>
      </c>
      <c r="Q406" s="5">
        <f>'Price Catalogue - Services'!N$45</f>
        <v>0</v>
      </c>
      <c r="R406" s="5">
        <f>'Price Catalogue - Services'!O$45</f>
        <v>0</v>
      </c>
      <c r="S406" s="17" t="str">
        <f>'Price Catalogue - Services'!P$45</f>
        <v>E3</v>
      </c>
      <c r="T406" s="5">
        <f>'Price Catalogue - Services'!Q$45</f>
        <v>0</v>
      </c>
      <c r="U406" s="17" t="str">
        <f>'Price Catalogue - Services'!R$45</f>
        <v>Management of ECHA email and calendaring environment. Changes charged separately via Effort Band.</v>
      </c>
      <c r="V406" s="17">
        <f>'Price Catalogue - Services'!S$45</f>
        <v>1</v>
      </c>
      <c r="W40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6" s="21">
        <f>PriceModelTable[[#This Row],[Service Fees]]+PriceModelTable[[#This Row],[Effort Bands]]</f>
        <v>0</v>
      </c>
      <c r="Z406" s="2"/>
      <c r="AA406" s="20"/>
    </row>
    <row r="407" spans="1:27" ht="11.25" customHeight="1" x14ac:dyDescent="0.25">
      <c r="A407" s="51" t="str">
        <f>'Volume Driver - NO EDIT'!$Q$1</f>
        <v>2025</v>
      </c>
      <c r="B407" s="51">
        <f>'Volume Driver - NO EDIT'!$Q$63</f>
        <v>12</v>
      </c>
      <c r="C407" s="51">
        <f>'Volume Driver - NO EDIT'!Q$41</f>
        <v>0</v>
      </c>
      <c r="D407" s="17" t="str">
        <f>'Price Catalogue - Services'!A$46</f>
        <v>email-tc</v>
      </c>
      <c r="E407" s="17" t="str">
        <f>'Price Catalogue - Services'!B$46</f>
        <v>6.1.3.1</v>
      </c>
      <c r="F407" s="17">
        <f>'Price Catalogue - Services'!C$46</f>
        <v>0</v>
      </c>
      <c r="G407" s="17" t="str">
        <f>'Price Catalogue - Services'!D$46</f>
        <v>Office automation</v>
      </c>
      <c r="H407" s="17" t="str">
        <f>'Price Catalogue - Services'!E$46</f>
        <v>Email and calendaring service</v>
      </c>
      <c r="I407" s="17" t="str">
        <f>'Price Catalogue - Services'!F$46</f>
        <v>Managed service</v>
      </c>
      <c r="J407" s="17" t="str">
        <f>'Price Catalogue - Services'!G$46</f>
        <v>managed datacentre</v>
      </c>
      <c r="K407" s="17" t="str">
        <f>'Price Catalogue - Services'!H$46</f>
        <v>Monthly service fee</v>
      </c>
      <c r="L407" s="17" t="str">
        <f>'Price Catalogue - Services'!I$46</f>
        <v>24/7</v>
      </c>
      <c r="M407" s="17" t="str">
        <f>'Price Catalogue - Services'!J$46</f>
        <v>trusted community</v>
      </c>
      <c r="N407" s="17" t="str">
        <f>'Price Catalogue - Services'!K$46</f>
        <v>N/A</v>
      </c>
      <c r="O407" s="5">
        <f>'Price Catalogue - Services'!L$46</f>
        <v>0</v>
      </c>
      <c r="P407" s="5">
        <f>'Price Catalogue - Services'!M$46</f>
        <v>3600</v>
      </c>
      <c r="Q407" s="5">
        <f>'Price Catalogue - Services'!N$46</f>
        <v>0</v>
      </c>
      <c r="R407" s="5">
        <f>'Price Catalogue - Services'!O$46</f>
        <v>0</v>
      </c>
      <c r="S407" s="17" t="str">
        <f>'Price Catalogue - Services'!P$46</f>
        <v>E3</v>
      </c>
      <c r="T407" s="5">
        <f>'Price Catalogue - Services'!Q$46</f>
        <v>0</v>
      </c>
      <c r="U407" s="17" t="str">
        <f>'Price Catalogue - Services'!R$46</f>
        <v>Management of ECHA email and calendaring environment. Changes charged separately via Effort Band.</v>
      </c>
      <c r="V407" s="17">
        <f>'Price Catalogue - Services'!S$46</f>
        <v>1</v>
      </c>
      <c r="W40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7" s="21">
        <f>PriceModelTable[[#This Row],[Service Fees]]+PriceModelTable[[#This Row],[Effort Bands]]</f>
        <v>0</v>
      </c>
      <c r="Z407" s="2"/>
      <c r="AA407" s="20"/>
    </row>
    <row r="408" spans="1:27" ht="11.25" customHeight="1" x14ac:dyDescent="0.25">
      <c r="A408" s="51" t="str">
        <f>'Volume Driver - NO EDIT'!$Q$1</f>
        <v>2025</v>
      </c>
      <c r="B408" s="51">
        <f>'Volume Driver - NO EDIT'!$Q$63</f>
        <v>12</v>
      </c>
      <c r="C408" s="51">
        <f>'Volume Driver - NO EDIT'!Q$42</f>
        <v>1</v>
      </c>
      <c r="D408" s="17" t="str">
        <f>'Price Catalogue - Services'!A$47</f>
        <v>windows-p</v>
      </c>
      <c r="E408" s="17" t="str">
        <f>'Price Catalogue - Services'!B$47</f>
        <v>6.1.3.2</v>
      </c>
      <c r="F408" s="17">
        <f>'Price Catalogue - Services'!C$47</f>
        <v>0</v>
      </c>
      <c r="G408" s="17" t="str">
        <f>'Price Catalogue - Services'!D$47</f>
        <v>Office automation</v>
      </c>
      <c r="H408" s="17" t="str">
        <f>'Price Catalogue - Services'!E$47</f>
        <v>Windows services</v>
      </c>
      <c r="I408" s="17" t="str">
        <f>'Price Catalogue - Services'!F$47</f>
        <v>Managed service</v>
      </c>
      <c r="J408" s="17" t="str">
        <f>'Price Catalogue - Services'!G$47</f>
        <v>managed datacentre</v>
      </c>
      <c r="K408" s="17" t="str">
        <f>'Price Catalogue - Services'!H$47</f>
        <v>Monthly service fee</v>
      </c>
      <c r="L408" s="17" t="str">
        <f>'Price Catalogue - Services'!I$47</f>
        <v>24/7</v>
      </c>
      <c r="M408" s="17" t="str">
        <f>'Price Catalogue - Services'!J$47</f>
        <v>private</v>
      </c>
      <c r="N408" s="17" t="str">
        <f>'Price Catalogue - Services'!K$47</f>
        <v>N/A</v>
      </c>
      <c r="O408" s="5">
        <f>'Price Catalogue - Services'!L$47</f>
        <v>0</v>
      </c>
      <c r="P408" s="5">
        <f>'Price Catalogue - Services'!M$47</f>
        <v>2880</v>
      </c>
      <c r="Q408" s="5">
        <f>'Price Catalogue - Services'!N$47</f>
        <v>0</v>
      </c>
      <c r="R408" s="5">
        <f>'Price Catalogue - Services'!O$47</f>
        <v>0</v>
      </c>
      <c r="S408" s="17" t="str">
        <f>'Price Catalogue - Services'!P$47</f>
        <v>E5</v>
      </c>
      <c r="T408" s="5">
        <f>'Price Catalogue - Services'!Q$47</f>
        <v>0</v>
      </c>
      <c r="U408" s="17" t="str">
        <f>'Price Catalogue - Services'!R$47</f>
        <v>Management of ECHA Windows services. Changes charged separately via Effort Band.</v>
      </c>
      <c r="V408" s="17">
        <f>'Price Catalogue - Services'!S$47</f>
        <v>1</v>
      </c>
      <c r="W40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8" s="21">
        <f>PriceModelTable[[#This Row],[Service Fees]]+PriceModelTable[[#This Row],[Effort Bands]]</f>
        <v>0</v>
      </c>
      <c r="Z408" s="2"/>
      <c r="AA408" s="20"/>
    </row>
    <row r="409" spans="1:27" ht="11.25" customHeight="1" x14ac:dyDescent="0.25">
      <c r="A409" s="51" t="str">
        <f>'Volume Driver - NO EDIT'!$Q$1</f>
        <v>2025</v>
      </c>
      <c r="B409" s="51">
        <f>'Volume Driver - NO EDIT'!$Q$63</f>
        <v>12</v>
      </c>
      <c r="C409" s="51">
        <f>'Volume Driver - NO EDIT'!Q$43</f>
        <v>0</v>
      </c>
      <c r="D409" s="17" t="str">
        <f>'Price Catalogue - Services'!A$48</f>
        <v>windows-tc</v>
      </c>
      <c r="E409" s="17" t="str">
        <f>'Price Catalogue - Services'!B$48</f>
        <v>6.1.3.2</v>
      </c>
      <c r="F409" s="17">
        <f>'Price Catalogue - Services'!C$48</f>
        <v>0</v>
      </c>
      <c r="G409" s="17" t="str">
        <f>'Price Catalogue - Services'!D$48</f>
        <v>Office automation</v>
      </c>
      <c r="H409" s="17" t="str">
        <f>'Price Catalogue - Services'!E$48</f>
        <v>Windows services</v>
      </c>
      <c r="I409" s="17" t="str">
        <f>'Price Catalogue - Services'!F$48</f>
        <v>Managed service</v>
      </c>
      <c r="J409" s="17" t="str">
        <f>'Price Catalogue - Services'!G$48</f>
        <v>managed datacentre</v>
      </c>
      <c r="K409" s="17" t="str">
        <f>'Price Catalogue - Services'!H$48</f>
        <v>Monthly service fee</v>
      </c>
      <c r="L409" s="17" t="str">
        <f>'Price Catalogue - Services'!I$48</f>
        <v>24/7</v>
      </c>
      <c r="M409" s="17" t="str">
        <f>'Price Catalogue - Services'!J$48</f>
        <v>trusted community</v>
      </c>
      <c r="N409" s="17" t="str">
        <f>'Price Catalogue - Services'!K$48</f>
        <v>N/A</v>
      </c>
      <c r="O409" s="5">
        <f>'Price Catalogue - Services'!L$48</f>
        <v>0</v>
      </c>
      <c r="P409" s="5">
        <f>'Price Catalogue - Services'!M$48</f>
        <v>2880</v>
      </c>
      <c r="Q409" s="5">
        <f>'Price Catalogue - Services'!N$48</f>
        <v>0</v>
      </c>
      <c r="R409" s="5">
        <f>'Price Catalogue - Services'!O$48</f>
        <v>0</v>
      </c>
      <c r="S409" s="17" t="str">
        <f>'Price Catalogue - Services'!P$48</f>
        <v>E5</v>
      </c>
      <c r="T409" s="5">
        <f>'Price Catalogue - Services'!Q$48</f>
        <v>0</v>
      </c>
      <c r="U409" s="17" t="str">
        <f>'Price Catalogue - Services'!R$48</f>
        <v>Management of ECHA Windows services. Changes charged separately via Effort Band.</v>
      </c>
      <c r="V409" s="17">
        <f>'Price Catalogue - Services'!S$48</f>
        <v>1</v>
      </c>
      <c r="W40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0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09" s="21">
        <f>PriceModelTable[[#This Row],[Service Fees]]+PriceModelTable[[#This Row],[Effort Bands]]</f>
        <v>0</v>
      </c>
      <c r="Z409" s="2"/>
      <c r="AA409" s="20"/>
    </row>
    <row r="410" spans="1:27" ht="11.25" customHeight="1" x14ac:dyDescent="0.25">
      <c r="A410" s="51" t="str">
        <f>'Volume Driver - NO EDIT'!$Q$1</f>
        <v>2025</v>
      </c>
      <c r="B410" s="51">
        <f>'Volume Driver - NO EDIT'!$Q$63</f>
        <v>12</v>
      </c>
      <c r="C410" s="51">
        <f>'Volume Driver - NO EDIT'!Q$44</f>
        <v>159000</v>
      </c>
      <c r="D410" s="17" t="str">
        <f>'Price Catalogue - Services'!A$49</f>
        <v>backup-p</v>
      </c>
      <c r="E410" s="17" t="str">
        <f>'Price Catalogue - Services'!B$49</f>
        <v>6.1.4</v>
      </c>
      <c r="F410" s="17">
        <f>'Price Catalogue - Services'!C$49</f>
        <v>0</v>
      </c>
      <c r="G410" s="17" t="str">
        <f>'Price Catalogue - Services'!D$49</f>
        <v>Backup and restore</v>
      </c>
      <c r="H410" s="17" t="str">
        <f>'Price Catalogue - Services'!E$49</f>
        <v>Backup and restore</v>
      </c>
      <c r="I410" s="17" t="str">
        <f>'Price Catalogue - Services'!F$49</f>
        <v>Retained backup</v>
      </c>
      <c r="J410" s="17" t="str">
        <f>'Price Catalogue - Services'!G$49</f>
        <v>GB</v>
      </c>
      <c r="K410" s="17" t="str">
        <f>'Price Catalogue - Services'!H$49</f>
        <v>Monthly service fee</v>
      </c>
      <c r="L410" s="17" t="str">
        <f>'Price Catalogue - Services'!I$49</f>
        <v>24/7</v>
      </c>
      <c r="M410" s="17" t="str">
        <f>'Price Catalogue - Services'!J$49</f>
        <v>private</v>
      </c>
      <c r="N410" s="17">
        <f>'Price Catalogue - Services'!K$49</f>
        <v>0</v>
      </c>
      <c r="O410" s="5">
        <f>'Price Catalogue - Services'!L$49</f>
        <v>0</v>
      </c>
      <c r="P410" s="5">
        <f>'Price Catalogue - Services'!M$49</f>
        <v>0.12</v>
      </c>
      <c r="Q410" s="5">
        <f>'Price Catalogue - Services'!N$49</f>
        <v>0</v>
      </c>
      <c r="R410" s="5">
        <f>'Price Catalogue - Services'!O$49</f>
        <v>0</v>
      </c>
      <c r="S410" s="17" t="str">
        <f>'Price Catalogue - Services'!P$49</f>
        <v>E1</v>
      </c>
      <c r="T410" s="5">
        <f>'Price Catalogue - Services'!Q$49</f>
        <v>0</v>
      </c>
      <c r="U410" s="17" t="str">
        <f>'Price Catalogue - Services'!R$49</f>
        <v>Backup and restore services for all ECHA IT services, per retained GB. Restore according to Effort Band.</v>
      </c>
      <c r="V410" s="17">
        <f>'Price Catalogue - Services'!S$49</f>
        <v>1</v>
      </c>
      <c r="W41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0" s="21">
        <f>PriceModelTable[[#This Row],[Service Fees]]+PriceModelTable[[#This Row],[Effort Bands]]</f>
        <v>0</v>
      </c>
      <c r="Z410" s="2"/>
      <c r="AA410" s="20"/>
    </row>
    <row r="411" spans="1:27" ht="11.25" customHeight="1" x14ac:dyDescent="0.25">
      <c r="A411" s="51" t="str">
        <f>'Volume Driver - NO EDIT'!$Q$1</f>
        <v>2025</v>
      </c>
      <c r="B411" s="51">
        <f>'Volume Driver - NO EDIT'!$Q$63</f>
        <v>12</v>
      </c>
      <c r="C411" s="51">
        <f>'Volume Driver - NO EDIT'!Q$45</f>
        <v>0</v>
      </c>
      <c r="D411" s="17" t="str">
        <f>'Price Catalogue - Services'!A$50</f>
        <v>backup-tc</v>
      </c>
      <c r="E411" s="17" t="str">
        <f>'Price Catalogue - Services'!B$50</f>
        <v>6.1.4</v>
      </c>
      <c r="F411" s="17">
        <f>'Price Catalogue - Services'!C$50</f>
        <v>0</v>
      </c>
      <c r="G411" s="17" t="str">
        <f>'Price Catalogue - Services'!D$50</f>
        <v>Backup and restore</v>
      </c>
      <c r="H411" s="17" t="str">
        <f>'Price Catalogue - Services'!E$50</f>
        <v>Backup and restore</v>
      </c>
      <c r="I411" s="17" t="str">
        <f>'Price Catalogue - Services'!F$50</f>
        <v>Retained backup</v>
      </c>
      <c r="J411" s="17" t="str">
        <f>'Price Catalogue - Services'!G$50</f>
        <v>GB</v>
      </c>
      <c r="K411" s="17" t="str">
        <f>'Price Catalogue - Services'!H$50</f>
        <v>Monthly service fee</v>
      </c>
      <c r="L411" s="17" t="str">
        <f>'Price Catalogue - Services'!I$50</f>
        <v>24/7</v>
      </c>
      <c r="M411" s="17" t="str">
        <f>'Price Catalogue - Services'!J$50</f>
        <v>trusted community</v>
      </c>
      <c r="N411" s="17" t="str">
        <f>'Price Catalogue - Services'!K$50</f>
        <v>N/A</v>
      </c>
      <c r="O411" s="5">
        <f>'Price Catalogue - Services'!L$50</f>
        <v>0</v>
      </c>
      <c r="P411" s="5">
        <f>'Price Catalogue - Services'!M$50</f>
        <v>0.06</v>
      </c>
      <c r="Q411" s="5">
        <f>'Price Catalogue - Services'!N$50</f>
        <v>0</v>
      </c>
      <c r="R411" s="5">
        <f>'Price Catalogue - Services'!O$50</f>
        <v>0</v>
      </c>
      <c r="S411" s="17" t="str">
        <f>'Price Catalogue - Services'!P$50</f>
        <v>E1</v>
      </c>
      <c r="T411" s="5">
        <f>'Price Catalogue - Services'!Q$50</f>
        <v>0</v>
      </c>
      <c r="U411" s="17" t="str">
        <f>'Price Catalogue - Services'!R$50</f>
        <v>Backup and restore services for all ECHA IT services, per retained GB. Restore according to Effort Band.</v>
      </c>
      <c r="V411" s="17">
        <f>'Price Catalogue - Services'!S$50</f>
        <v>1</v>
      </c>
      <c r="W41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1" s="21">
        <f>PriceModelTable[[#This Row],[Service Fees]]+PriceModelTable[[#This Row],[Effort Bands]]</f>
        <v>0</v>
      </c>
      <c r="Z411" s="2"/>
      <c r="AA411" s="20"/>
    </row>
    <row r="412" spans="1:27" ht="11.25" customHeight="1" x14ac:dyDescent="0.25">
      <c r="A412" s="51" t="str">
        <f>'Volume Driver - NO EDIT'!$Q$1</f>
        <v>2025</v>
      </c>
      <c r="B412" s="51">
        <f>'Volume Driver - NO EDIT'!$Q$63</f>
        <v>12</v>
      </c>
      <c r="C412" s="51">
        <f>'Volume Driver - NO EDIT'!Q$46</f>
        <v>1</v>
      </c>
      <c r="D412" s="17" t="str">
        <f>'Price Catalogue - Services'!A$51</f>
        <v>off-backup</v>
      </c>
      <c r="E412" s="17" t="str">
        <f>'Price Catalogue - Services'!B$51</f>
        <v>6.1.4.2</v>
      </c>
      <c r="F412" s="17">
        <f>'Price Catalogue - Services'!C$51</f>
        <v>0</v>
      </c>
      <c r="G412" s="17" t="str">
        <f>'Price Catalogue - Services'!D$51</f>
        <v>Backup and restore</v>
      </c>
      <c r="H412" s="17" t="str">
        <f>'Price Catalogue - Services'!E$51</f>
        <v>Offline backups</v>
      </c>
      <c r="I412" s="17" t="str">
        <f>'Price Catalogue - Services'!F$51</f>
        <v>Retained backup</v>
      </c>
      <c r="J412" s="17" t="str">
        <f>'Price Catalogue - Services'!G$51</f>
        <v>GB</v>
      </c>
      <c r="K412" s="17" t="str">
        <f>'Price Catalogue - Services'!H$51</f>
        <v>Monthly service fee</v>
      </c>
      <c r="L412" s="17" t="str">
        <f>'Price Catalogue - Services'!I$51</f>
        <v>9/5</v>
      </c>
      <c r="M412" s="17" t="str">
        <f>'Price Catalogue - Services'!J$51</f>
        <v>any</v>
      </c>
      <c r="N412" s="17">
        <f>'Price Catalogue - Services'!K$51</f>
        <v>0</v>
      </c>
      <c r="O412" s="5">
        <f>'Price Catalogue - Services'!L$51</f>
        <v>0</v>
      </c>
      <c r="P412" s="5">
        <f>'Price Catalogue - Services'!M$51</f>
        <v>1863</v>
      </c>
      <c r="Q412" s="5">
        <f>'Price Catalogue - Services'!N$51</f>
        <v>0</v>
      </c>
      <c r="R412" s="5">
        <f>'Price Catalogue - Services'!O$51</f>
        <v>0</v>
      </c>
      <c r="S412" s="17" t="str">
        <f>'Price Catalogue - Services'!P$51</f>
        <v>N/A</v>
      </c>
      <c r="T412" s="5" t="str">
        <f>'Price Catalogue - Services'!Q$51</f>
        <v>N/A</v>
      </c>
      <c r="U412" s="17" t="str">
        <f>'Price Catalogue - Services'!R$51</f>
        <v>Offline backups for selected backups, per retained GB.</v>
      </c>
      <c r="V412" s="17">
        <f>'Price Catalogue - Services'!S$51</f>
        <v>1</v>
      </c>
      <c r="W41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2" s="21">
        <f>PriceModelTable[[#This Row],[Service Fees]]+PriceModelTable[[#This Row],[Effort Bands]]</f>
        <v>0</v>
      </c>
      <c r="Z412" s="2"/>
      <c r="AA412" s="20"/>
    </row>
    <row r="413" spans="1:27" ht="11.25" customHeight="1" x14ac:dyDescent="0.25">
      <c r="A413" s="51" t="str">
        <f>'Volume Driver - NO EDIT'!$Q$1</f>
        <v>2025</v>
      </c>
      <c r="B413" s="51">
        <f>'Volume Driver - NO EDIT'!$Q$63</f>
        <v>12</v>
      </c>
      <c r="C413" s="51">
        <f>'Volume Driver - NO EDIT'!Q$48</f>
        <v>2</v>
      </c>
      <c r="D413" s="17" t="str">
        <f>'Price Catalogue - Services'!A$53</f>
        <v>pm-off</v>
      </c>
      <c r="E413" s="17" t="str">
        <f>'Price Catalogue - Services'!B$53</f>
        <v>6.4.1</v>
      </c>
      <c r="F413" s="17">
        <f>'Price Catalogue - Services'!C$53</f>
        <v>0</v>
      </c>
      <c r="G413" s="17" t="str">
        <f>'Price Catalogue - Services'!D$53</f>
        <v>Consultancy</v>
      </c>
      <c r="H413" s="17" t="str">
        <f>'Price Catalogue - Services'!E$53</f>
        <v>Project Manager</v>
      </c>
      <c r="I413" s="17" t="str">
        <f>'Price Catalogue - Services'!F$53</f>
        <v>Offsite according to FWC discount.</v>
      </c>
      <c r="J413" s="17" t="str">
        <f>'Price Catalogue - Services'!G$53</f>
        <v>days</v>
      </c>
      <c r="K413" s="17" t="str">
        <f>'Price Catalogue - Services'!H$53</f>
        <v>T&amp;M</v>
      </c>
      <c r="L413" s="17" t="str">
        <f>'Price Catalogue - Services'!I$53</f>
        <v>N/A</v>
      </c>
      <c r="M413" s="17" t="str">
        <f>'Price Catalogue - Services'!J$53</f>
        <v>N/A</v>
      </c>
      <c r="N413" s="17" t="str">
        <f>'Price Catalogue - Services'!K$53</f>
        <v>N/A</v>
      </c>
      <c r="O413" s="5">
        <f>'Price Catalogue - Services'!L$53</f>
        <v>0</v>
      </c>
      <c r="P413" s="5" t="str">
        <f>'Price Catalogue - Services'!M$53</f>
        <v>N/A</v>
      </c>
      <c r="Q413" s="5">
        <f>'Price Catalogue - Services'!N$53</f>
        <v>0</v>
      </c>
      <c r="R413" s="5">
        <f>'Price Catalogue - Services'!O$53</f>
        <v>0</v>
      </c>
      <c r="S413" s="17" t="str">
        <f>'Price Catalogue - Services'!P$53</f>
        <v>N/A</v>
      </c>
      <c r="T413" s="5" t="str">
        <f>'Price Catalogue - Services'!Q$53</f>
        <v>N/A</v>
      </c>
      <c r="U413" s="17" t="str">
        <f>'Price Catalogue - Services'!R$53</f>
        <v>Offsite Project Manager.</v>
      </c>
      <c r="V413" s="17">
        <f>'Price Catalogue - Services'!S$53</f>
        <v>1</v>
      </c>
      <c r="W41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3" s="21">
        <f>PriceModelTable[[#This Row],[Service Fees]]+PriceModelTable[[#This Row],[Effort Bands]]</f>
        <v>0</v>
      </c>
      <c r="Z413" s="2"/>
      <c r="AA413" s="20"/>
    </row>
    <row r="414" spans="1:27" ht="11.25" customHeight="1" x14ac:dyDescent="0.25">
      <c r="A414" s="51" t="str">
        <f>'Volume Driver - NO EDIT'!$Q$1</f>
        <v>2025</v>
      </c>
      <c r="B414" s="51">
        <f>'Volume Driver - NO EDIT'!$Q$63</f>
        <v>12</v>
      </c>
      <c r="C414" s="51">
        <f>'Volume Driver - NO EDIT'!Q$47</f>
        <v>1</v>
      </c>
      <c r="D414" s="17" t="str">
        <f>'Price Catalogue - Services'!A$52</f>
        <v>pm-on</v>
      </c>
      <c r="E414" s="17" t="str">
        <f>'Price Catalogue - Services'!B$52</f>
        <v>6.4.1</v>
      </c>
      <c r="F414" s="17">
        <f>'Price Catalogue - Services'!C$52</f>
        <v>0</v>
      </c>
      <c r="G414" s="17" t="str">
        <f>'Price Catalogue - Services'!D$52</f>
        <v>Consultancy</v>
      </c>
      <c r="H414" s="17" t="str">
        <f>'Price Catalogue - Services'!E$52</f>
        <v>Project Manager</v>
      </c>
      <c r="I414" s="17" t="str">
        <f>'Price Catalogue - Services'!F$52</f>
        <v>Onsite according to FWC discount.</v>
      </c>
      <c r="J414" s="17" t="str">
        <f>'Price Catalogue - Services'!G$52</f>
        <v>days</v>
      </c>
      <c r="K414" s="17" t="str">
        <f>'Price Catalogue - Services'!H$52</f>
        <v>T&amp;M</v>
      </c>
      <c r="L414" s="17" t="str">
        <f>'Price Catalogue - Services'!I$52</f>
        <v>N/A</v>
      </c>
      <c r="M414" s="17" t="str">
        <f>'Price Catalogue - Services'!J$52</f>
        <v>N/A</v>
      </c>
      <c r="N414" s="17" t="str">
        <f>'Price Catalogue - Services'!K$52</f>
        <v>N/A</v>
      </c>
      <c r="O414" s="5">
        <f>'Price Catalogue - Services'!L$52</f>
        <v>0</v>
      </c>
      <c r="P414" s="5" t="str">
        <f>'Price Catalogue - Services'!M$52</f>
        <v>N/A</v>
      </c>
      <c r="Q414" s="5">
        <f>'Price Catalogue - Services'!N$52</f>
        <v>0</v>
      </c>
      <c r="R414" s="5">
        <f>'Price Catalogue - Services'!O$52</f>
        <v>0</v>
      </c>
      <c r="S414" s="17" t="str">
        <f>'Price Catalogue - Services'!P$52</f>
        <v>N/A</v>
      </c>
      <c r="T414" s="5" t="str">
        <f>'Price Catalogue - Services'!Q$52</f>
        <v>N/A</v>
      </c>
      <c r="U414" s="17" t="str">
        <f>'Price Catalogue - Services'!R$52</f>
        <v>Onsite Project Manager.</v>
      </c>
      <c r="V414" s="17">
        <f>'Price Catalogue - Services'!S$52</f>
        <v>1</v>
      </c>
      <c r="W41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4" s="21">
        <f>PriceModelTable[[#This Row],[Service Fees]]+PriceModelTable[[#This Row],[Effort Bands]]</f>
        <v>0</v>
      </c>
      <c r="Z414" s="2"/>
      <c r="AA414" s="20"/>
    </row>
    <row r="415" spans="1:27" ht="11.25" customHeight="1" x14ac:dyDescent="0.25">
      <c r="A415" s="51" t="str">
        <f>'Volume Driver - NO EDIT'!$Q$1</f>
        <v>2025</v>
      </c>
      <c r="B415" s="51">
        <f>'Volume Driver - NO EDIT'!$Q$63</f>
        <v>12</v>
      </c>
      <c r="C415" s="51">
        <f>'Volume Driver - NO EDIT'!Q$50</f>
        <v>2</v>
      </c>
      <c r="D415" s="17" t="str">
        <f>'Price Catalogue - Services'!A$55</f>
        <v>consultant-off</v>
      </c>
      <c r="E415" s="17" t="str">
        <f>'Price Catalogue - Services'!B$55</f>
        <v>6.4.2</v>
      </c>
      <c r="F415" s="17">
        <f>'Price Catalogue - Services'!C$55</f>
        <v>0</v>
      </c>
      <c r="G415" s="17" t="str">
        <f>'Price Catalogue - Services'!D$55</f>
        <v>Consultancy</v>
      </c>
      <c r="H415" s="17" t="str">
        <f>'Price Catalogue - Services'!E$55</f>
        <v>Consultant/Senior Consultant</v>
      </c>
      <c r="I415" s="17" t="str">
        <f>'Price Catalogue - Services'!F$55</f>
        <v>Offsite according to FWC discount.</v>
      </c>
      <c r="J415" s="17" t="str">
        <f>'Price Catalogue - Services'!G$55</f>
        <v>days</v>
      </c>
      <c r="K415" s="17" t="str">
        <f>'Price Catalogue - Services'!H$55</f>
        <v>T&amp;M</v>
      </c>
      <c r="L415" s="17" t="str">
        <f>'Price Catalogue - Services'!I$55</f>
        <v>N/A</v>
      </c>
      <c r="M415" s="17" t="str">
        <f>'Price Catalogue - Services'!J$55</f>
        <v>N/A</v>
      </c>
      <c r="N415" s="17" t="str">
        <f>'Price Catalogue - Services'!K$55</f>
        <v>N/A</v>
      </c>
      <c r="O415" s="5">
        <f>'Price Catalogue - Services'!L$55</f>
        <v>0</v>
      </c>
      <c r="P415" s="5" t="str">
        <f>'Price Catalogue - Services'!M$55</f>
        <v>N/A</v>
      </c>
      <c r="Q415" s="5">
        <f>'Price Catalogue - Services'!N$55</f>
        <v>0</v>
      </c>
      <c r="R415" s="5">
        <f>'Price Catalogue - Services'!O$55</f>
        <v>0</v>
      </c>
      <c r="S415" s="17" t="str">
        <f>'Price Catalogue - Services'!P$55</f>
        <v>N/A</v>
      </c>
      <c r="T415" s="5" t="str">
        <f>'Price Catalogue - Services'!Q$55</f>
        <v>N/A</v>
      </c>
      <c r="U415" s="17" t="str">
        <f>'Price Catalogue - Services'!R$55</f>
        <v>Offsite Consultant/Senior Consultant.</v>
      </c>
      <c r="V415" s="17">
        <f>'Price Catalogue - Services'!S$55</f>
        <v>1</v>
      </c>
      <c r="W41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5" s="21">
        <f>PriceModelTable[[#This Row],[Service Fees]]+PriceModelTable[[#This Row],[Effort Bands]]</f>
        <v>0</v>
      </c>
      <c r="Z415" s="2"/>
      <c r="AA415" s="20"/>
    </row>
    <row r="416" spans="1:27" ht="11.25" customHeight="1" x14ac:dyDescent="0.25">
      <c r="A416" s="51" t="str">
        <f>'Volume Driver - NO EDIT'!$Q$1</f>
        <v>2025</v>
      </c>
      <c r="B416" s="51">
        <f>'Volume Driver - NO EDIT'!$Q$63</f>
        <v>12</v>
      </c>
      <c r="C416" s="51">
        <f>'Volume Driver - NO EDIT'!Q$49</f>
        <v>1</v>
      </c>
      <c r="D416" s="17" t="str">
        <f>'Price Catalogue - Services'!A$54</f>
        <v>consultant-on</v>
      </c>
      <c r="E416" s="17" t="str">
        <f>'Price Catalogue - Services'!B$54</f>
        <v>6.4.2</v>
      </c>
      <c r="F416" s="17">
        <f>'Price Catalogue - Services'!C$54</f>
        <v>0</v>
      </c>
      <c r="G416" s="17" t="str">
        <f>'Price Catalogue - Services'!D$54</f>
        <v>Consultancy</v>
      </c>
      <c r="H416" s="17" t="str">
        <f>'Price Catalogue - Services'!E$54</f>
        <v>Consultant/Senior Consultant</v>
      </c>
      <c r="I416" s="17" t="str">
        <f>'Price Catalogue - Services'!F$54</f>
        <v>Onsite according to FWC discount.</v>
      </c>
      <c r="J416" s="17" t="str">
        <f>'Price Catalogue - Services'!G$54</f>
        <v>days</v>
      </c>
      <c r="K416" s="17" t="str">
        <f>'Price Catalogue - Services'!H$54</f>
        <v>T&amp;M</v>
      </c>
      <c r="L416" s="17" t="str">
        <f>'Price Catalogue - Services'!I$54</f>
        <v>N/A</v>
      </c>
      <c r="M416" s="17" t="str">
        <f>'Price Catalogue - Services'!J$54</f>
        <v>N/A</v>
      </c>
      <c r="N416" s="17" t="str">
        <f>'Price Catalogue - Services'!K$54</f>
        <v>N/A</v>
      </c>
      <c r="O416" s="5">
        <f>'Price Catalogue - Services'!L$54</f>
        <v>0</v>
      </c>
      <c r="P416" s="5" t="str">
        <f>'Price Catalogue - Services'!M$54</f>
        <v>N/A</v>
      </c>
      <c r="Q416" s="5">
        <f>'Price Catalogue - Services'!N$54</f>
        <v>0</v>
      </c>
      <c r="R416" s="5">
        <f>'Price Catalogue - Services'!O$54</f>
        <v>0</v>
      </c>
      <c r="S416" s="17" t="str">
        <f>'Price Catalogue - Services'!P$54</f>
        <v>N/A</v>
      </c>
      <c r="T416" s="5" t="str">
        <f>'Price Catalogue - Services'!Q$54</f>
        <v>N/A</v>
      </c>
      <c r="U416" s="17" t="str">
        <f>'Price Catalogue - Services'!R$54</f>
        <v>Onsite Consultant/Senior Consultant.</v>
      </c>
      <c r="V416" s="17">
        <f>'Price Catalogue - Services'!S$54</f>
        <v>1</v>
      </c>
      <c r="W41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6" s="21">
        <f>PriceModelTable[[#This Row],[Service Fees]]+PriceModelTable[[#This Row],[Effort Bands]]</f>
        <v>0</v>
      </c>
      <c r="Z416" s="2"/>
      <c r="AA416" s="20"/>
    </row>
    <row r="417" spans="1:27" ht="11.25" customHeight="1" x14ac:dyDescent="0.25">
      <c r="A417" s="51" t="str">
        <f>'Volume Driver - NO EDIT'!$Q$1</f>
        <v>2025</v>
      </c>
      <c r="B417" s="51">
        <f>'Volume Driver - NO EDIT'!$Q$63</f>
        <v>12</v>
      </c>
      <c r="C417" s="51">
        <f>'Volume Driver - NO EDIT'!Q$52</f>
        <v>4</v>
      </c>
      <c r="D417" s="17" t="str">
        <f>'Price Catalogue - Services'!A$57</f>
        <v>consultant-jr-off</v>
      </c>
      <c r="E417" s="17" t="str">
        <f>'Price Catalogue - Services'!B$57</f>
        <v>6.4.3</v>
      </c>
      <c r="F417" s="17">
        <f>'Price Catalogue - Services'!C$57</f>
        <v>0</v>
      </c>
      <c r="G417" s="17" t="str">
        <f>'Price Catalogue - Services'!D$57</f>
        <v>Consultancy</v>
      </c>
      <c r="H417" s="17" t="str">
        <f>'Price Catalogue - Services'!E$57</f>
        <v>Junior Consultant</v>
      </c>
      <c r="I417" s="17" t="str">
        <f>'Price Catalogue - Services'!F$57</f>
        <v>Offsite according to FWC discount.</v>
      </c>
      <c r="J417" s="17" t="str">
        <f>'Price Catalogue - Services'!G$57</f>
        <v>days</v>
      </c>
      <c r="K417" s="17" t="str">
        <f>'Price Catalogue - Services'!H$57</f>
        <v>T&amp;M</v>
      </c>
      <c r="L417" s="17" t="str">
        <f>'Price Catalogue - Services'!I$57</f>
        <v>N/A</v>
      </c>
      <c r="M417" s="17" t="str">
        <f>'Price Catalogue - Services'!J$57</f>
        <v>N/A</v>
      </c>
      <c r="N417" s="17" t="str">
        <f>'Price Catalogue - Services'!K$57</f>
        <v>N/A</v>
      </c>
      <c r="O417" s="5">
        <f>'Price Catalogue - Services'!L$57</f>
        <v>0</v>
      </c>
      <c r="P417" s="5" t="str">
        <f>'Price Catalogue - Services'!M$57</f>
        <v>N/A</v>
      </c>
      <c r="Q417" s="5">
        <f>'Price Catalogue - Services'!N$57</f>
        <v>0</v>
      </c>
      <c r="R417" s="5">
        <f>'Price Catalogue - Services'!O$57</f>
        <v>0</v>
      </c>
      <c r="S417" s="17" t="str">
        <f>'Price Catalogue - Services'!P$57</f>
        <v>N/A</v>
      </c>
      <c r="T417" s="5" t="str">
        <f>'Price Catalogue - Services'!Q$57</f>
        <v>N/A</v>
      </c>
      <c r="U417" s="17" t="str">
        <f>'Price Catalogue - Services'!R$57</f>
        <v>Offsite Junior Consultant.</v>
      </c>
      <c r="V417" s="17">
        <f>'Price Catalogue - Services'!S$57</f>
        <v>1</v>
      </c>
      <c r="W41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7" s="21">
        <f>PriceModelTable[[#This Row],[Service Fees]]+PriceModelTable[[#This Row],[Effort Bands]]</f>
        <v>0</v>
      </c>
      <c r="Z417" s="2"/>
      <c r="AA417" s="20"/>
    </row>
    <row r="418" spans="1:27" ht="11.25" customHeight="1" x14ac:dyDescent="0.25">
      <c r="A418" s="51" t="str">
        <f>'Volume Driver - NO EDIT'!$Q$1</f>
        <v>2025</v>
      </c>
      <c r="B418" s="51">
        <f>'Volume Driver - NO EDIT'!$Q$63</f>
        <v>12</v>
      </c>
      <c r="C418" s="51">
        <f>'Volume Driver - NO EDIT'!Q$51</f>
        <v>2</v>
      </c>
      <c r="D418" s="17" t="str">
        <f>'Price Catalogue - Services'!A$56</f>
        <v>consultant-jr-on</v>
      </c>
      <c r="E418" s="17" t="str">
        <f>'Price Catalogue - Services'!B$56</f>
        <v>6.4.3</v>
      </c>
      <c r="F418" s="17">
        <f>'Price Catalogue - Services'!C$56</f>
        <v>0</v>
      </c>
      <c r="G418" s="17" t="str">
        <f>'Price Catalogue - Services'!D$56</f>
        <v>Consultancy</v>
      </c>
      <c r="H418" s="17" t="str">
        <f>'Price Catalogue - Services'!E$56</f>
        <v>Junior Consultant</v>
      </c>
      <c r="I418" s="17" t="str">
        <f>'Price Catalogue - Services'!F$56</f>
        <v>Onsite according to FWC discount.</v>
      </c>
      <c r="J418" s="17" t="str">
        <f>'Price Catalogue - Services'!G$56</f>
        <v>days</v>
      </c>
      <c r="K418" s="17" t="str">
        <f>'Price Catalogue - Services'!H$56</f>
        <v>T&amp;M</v>
      </c>
      <c r="L418" s="17" t="str">
        <f>'Price Catalogue - Services'!I$56</f>
        <v>N/A</v>
      </c>
      <c r="M418" s="17" t="str">
        <f>'Price Catalogue - Services'!J$56</f>
        <v>N/A</v>
      </c>
      <c r="N418" s="17" t="str">
        <f>'Price Catalogue - Services'!K$56</f>
        <v>N/A</v>
      </c>
      <c r="O418" s="5">
        <f>'Price Catalogue - Services'!L$56</f>
        <v>0</v>
      </c>
      <c r="P418" s="5" t="str">
        <f>'Price Catalogue - Services'!M$56</f>
        <v>N/A</v>
      </c>
      <c r="Q418" s="5">
        <f>'Price Catalogue - Services'!N$56</f>
        <v>0</v>
      </c>
      <c r="R418" s="5">
        <f>'Price Catalogue - Services'!O$56</f>
        <v>0</v>
      </c>
      <c r="S418" s="17" t="str">
        <f>'Price Catalogue - Services'!P$56</f>
        <v>N/A</v>
      </c>
      <c r="T418" s="5" t="str">
        <f>'Price Catalogue - Services'!Q$56</f>
        <v>N/A</v>
      </c>
      <c r="U418" s="17" t="str">
        <f>'Price Catalogue - Services'!R$56</f>
        <v>Onsite Junior Consultant.</v>
      </c>
      <c r="V418" s="17">
        <f>'Price Catalogue - Services'!S$56</f>
        <v>1</v>
      </c>
      <c r="W41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8" s="21">
        <f>PriceModelTable[[#This Row],[Service Fees]]+PriceModelTable[[#This Row],[Effort Bands]]</f>
        <v>0</v>
      </c>
      <c r="Z418" s="2"/>
      <c r="AA418" s="20"/>
    </row>
    <row r="419" spans="1:27" ht="11.25" customHeight="1" x14ac:dyDescent="0.25">
      <c r="A419" s="51" t="str">
        <f>'Volume Driver - NO EDIT'!$Q$1</f>
        <v>2025</v>
      </c>
      <c r="B419" s="51">
        <f>'Volume Driver - NO EDIT'!$Q$63</f>
        <v>12</v>
      </c>
      <c r="C419" s="51">
        <f>'Volume Driver - NO EDIT'!Q$54</f>
        <v>4</v>
      </c>
      <c r="D419" s="17" t="str">
        <f>'Price Catalogue - Services'!A$59</f>
        <v>engineer-off</v>
      </c>
      <c r="E419" s="17" t="str">
        <f>'Price Catalogue - Services'!B$59</f>
        <v>6.4.4</v>
      </c>
      <c r="F419" s="17">
        <f>'Price Catalogue - Services'!C$59</f>
        <v>0</v>
      </c>
      <c r="G419" s="17" t="str">
        <f>'Price Catalogue - Services'!D$59</f>
        <v>Consultancy</v>
      </c>
      <c r="H419" s="17" t="str">
        <f>'Price Catalogue - Services'!E$59</f>
        <v>Senior Engineer/Architect</v>
      </c>
      <c r="I419" s="17" t="str">
        <f>'Price Catalogue - Services'!F$59</f>
        <v>Offsite according to FWC discount.</v>
      </c>
      <c r="J419" s="17" t="str">
        <f>'Price Catalogue - Services'!G$59</f>
        <v>days</v>
      </c>
      <c r="K419" s="17" t="str">
        <f>'Price Catalogue - Services'!H$59</f>
        <v>T&amp;M</v>
      </c>
      <c r="L419" s="17" t="str">
        <f>'Price Catalogue - Services'!I$59</f>
        <v>N/A</v>
      </c>
      <c r="M419" s="17" t="str">
        <f>'Price Catalogue - Services'!J$59</f>
        <v>N/A</v>
      </c>
      <c r="N419" s="17" t="str">
        <f>'Price Catalogue - Services'!K$59</f>
        <v>N/A</v>
      </c>
      <c r="O419" s="5">
        <f>'Price Catalogue - Services'!L$59</f>
        <v>0</v>
      </c>
      <c r="P419" s="5" t="str">
        <f>'Price Catalogue - Services'!M$59</f>
        <v>N/A</v>
      </c>
      <c r="Q419" s="5">
        <f>'Price Catalogue - Services'!N$59</f>
        <v>0</v>
      </c>
      <c r="R419" s="5">
        <f>'Price Catalogue - Services'!O$59</f>
        <v>0</v>
      </c>
      <c r="S419" s="17" t="str">
        <f>'Price Catalogue - Services'!P$59</f>
        <v>N/A</v>
      </c>
      <c r="T419" s="5" t="str">
        <f>'Price Catalogue - Services'!Q$59</f>
        <v>N/A</v>
      </c>
      <c r="U419" s="17" t="str">
        <f>'Price Catalogue - Services'!R$59</f>
        <v>Offsite Senior Engineer/Architect.</v>
      </c>
      <c r="V419" s="17">
        <f>'Price Catalogue - Services'!S$59</f>
        <v>1</v>
      </c>
      <c r="W41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1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19" s="21">
        <f>PriceModelTable[[#This Row],[Service Fees]]+PriceModelTable[[#This Row],[Effort Bands]]</f>
        <v>0</v>
      </c>
      <c r="Z419" s="2"/>
      <c r="AA419" s="20"/>
    </row>
    <row r="420" spans="1:27" ht="11.25" customHeight="1" x14ac:dyDescent="0.25">
      <c r="A420" s="51" t="str">
        <f>'Volume Driver - NO EDIT'!$Q$1</f>
        <v>2025</v>
      </c>
      <c r="B420" s="51">
        <f>'Volume Driver - NO EDIT'!$Q$63</f>
        <v>12</v>
      </c>
      <c r="C420" s="51">
        <f>'Volume Driver - NO EDIT'!Q$53</f>
        <v>2</v>
      </c>
      <c r="D420" s="17" t="str">
        <f>'Price Catalogue - Services'!A$58</f>
        <v>engineer-on</v>
      </c>
      <c r="E420" s="17" t="str">
        <f>'Price Catalogue - Services'!B$58</f>
        <v>6.4.4</v>
      </c>
      <c r="F420" s="17">
        <f>'Price Catalogue - Services'!C$58</f>
        <v>0</v>
      </c>
      <c r="G420" s="17" t="str">
        <f>'Price Catalogue - Services'!D$58</f>
        <v>Consultancy</v>
      </c>
      <c r="H420" s="17" t="str">
        <f>'Price Catalogue - Services'!E$58</f>
        <v>Senior Engineer/Architect</v>
      </c>
      <c r="I420" s="17" t="str">
        <f>'Price Catalogue - Services'!F$58</f>
        <v>Onsite according to FWC discount.</v>
      </c>
      <c r="J420" s="17" t="str">
        <f>'Price Catalogue - Services'!G$58</f>
        <v>days</v>
      </c>
      <c r="K420" s="17" t="str">
        <f>'Price Catalogue - Services'!H$58</f>
        <v>T&amp;M</v>
      </c>
      <c r="L420" s="17" t="str">
        <f>'Price Catalogue - Services'!I$58</f>
        <v>N/A</v>
      </c>
      <c r="M420" s="17" t="str">
        <f>'Price Catalogue - Services'!J$58</f>
        <v>N/A</v>
      </c>
      <c r="N420" s="17" t="str">
        <f>'Price Catalogue - Services'!K$58</f>
        <v>N/A</v>
      </c>
      <c r="O420" s="5">
        <f>'Price Catalogue - Services'!L$58</f>
        <v>0</v>
      </c>
      <c r="P420" s="5" t="str">
        <f>'Price Catalogue - Services'!M$58</f>
        <v>N/A</v>
      </c>
      <c r="Q420" s="5">
        <f>'Price Catalogue - Services'!N$58</f>
        <v>0</v>
      </c>
      <c r="R420" s="5">
        <f>'Price Catalogue - Services'!O$58</f>
        <v>0</v>
      </c>
      <c r="S420" s="17" t="str">
        <f>'Price Catalogue - Services'!P$58</f>
        <v>N/A</v>
      </c>
      <c r="T420" s="5" t="str">
        <f>'Price Catalogue - Services'!Q$58</f>
        <v>N/A</v>
      </c>
      <c r="U420" s="17" t="str">
        <f>'Price Catalogue - Services'!R$58</f>
        <v>Onsite Senior Engineer/Architect.</v>
      </c>
      <c r="V420" s="17">
        <f>'Price Catalogue - Services'!S$58</f>
        <v>1</v>
      </c>
      <c r="W42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0" s="21">
        <f>PriceModelTable[[#This Row],[Service Fees]]+PriceModelTable[[#This Row],[Effort Bands]]</f>
        <v>0</v>
      </c>
      <c r="Z420" s="2"/>
      <c r="AA420" s="20"/>
    </row>
    <row r="421" spans="1:27" ht="11.25" customHeight="1" x14ac:dyDescent="0.25">
      <c r="A421" s="51" t="str">
        <f>'Volume Driver - NO EDIT'!$Q$1</f>
        <v>2025</v>
      </c>
      <c r="B421" s="51">
        <f>'Volume Driver - NO EDIT'!$Q$63</f>
        <v>12</v>
      </c>
      <c r="C421" s="51">
        <f>'Volume Driver - NO EDIT'!Q$56</f>
        <v>4</v>
      </c>
      <c r="D421" s="17" t="str">
        <f>'Price Catalogue - Services'!A$61</f>
        <v>engineer-jr-off</v>
      </c>
      <c r="E421" s="17" t="str">
        <f>'Price Catalogue - Services'!B$61</f>
        <v>6.4.5</v>
      </c>
      <c r="F421" s="17">
        <f>'Price Catalogue - Services'!C$61</f>
        <v>0</v>
      </c>
      <c r="G421" s="17" t="str">
        <f>'Price Catalogue - Services'!D$61</f>
        <v>Consultancy</v>
      </c>
      <c r="H421" s="17" t="str">
        <f>'Price Catalogue - Services'!E$61</f>
        <v>Junior Engineer/Administrator</v>
      </c>
      <c r="I421" s="17" t="str">
        <f>'Price Catalogue - Services'!F$61</f>
        <v>Offsite according to FWC discount.</v>
      </c>
      <c r="J421" s="17" t="str">
        <f>'Price Catalogue - Services'!G$61</f>
        <v>days</v>
      </c>
      <c r="K421" s="17" t="str">
        <f>'Price Catalogue - Services'!H$61</f>
        <v>T&amp;M</v>
      </c>
      <c r="L421" s="17" t="str">
        <f>'Price Catalogue - Services'!I$61</f>
        <v>N/A</v>
      </c>
      <c r="M421" s="17" t="str">
        <f>'Price Catalogue - Services'!J$61</f>
        <v>N/A</v>
      </c>
      <c r="N421" s="17" t="str">
        <f>'Price Catalogue - Services'!K$61</f>
        <v>N/A</v>
      </c>
      <c r="O421" s="5">
        <f>'Price Catalogue - Services'!L$61</f>
        <v>0</v>
      </c>
      <c r="P421" s="5" t="str">
        <f>'Price Catalogue - Services'!M$61</f>
        <v>N/A</v>
      </c>
      <c r="Q421" s="5">
        <f>'Price Catalogue - Services'!N$61</f>
        <v>0</v>
      </c>
      <c r="R421" s="5">
        <f>'Price Catalogue - Services'!O$61</f>
        <v>0</v>
      </c>
      <c r="S421" s="17" t="str">
        <f>'Price Catalogue - Services'!P$61</f>
        <v>N/A</v>
      </c>
      <c r="T421" s="5" t="str">
        <f>'Price Catalogue - Services'!Q$61</f>
        <v>N/A</v>
      </c>
      <c r="U421" s="17" t="str">
        <f>'Price Catalogue - Services'!R$61</f>
        <v>Offsite Junior Engineer/Administrator.</v>
      </c>
      <c r="V421" s="17">
        <f>'Price Catalogue - Services'!S$61</f>
        <v>1</v>
      </c>
      <c r="W42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1" s="21">
        <f>PriceModelTable[[#This Row],[Service Fees]]+PriceModelTable[[#This Row],[Effort Bands]]</f>
        <v>0</v>
      </c>
      <c r="Z421" s="2"/>
      <c r="AA421" s="20"/>
    </row>
    <row r="422" spans="1:27" ht="11.25" customHeight="1" x14ac:dyDescent="0.25">
      <c r="A422" s="51" t="str">
        <f>'Volume Driver - NO EDIT'!$Q$1</f>
        <v>2025</v>
      </c>
      <c r="B422" s="51">
        <f>'Volume Driver - NO EDIT'!$Q$63</f>
        <v>12</v>
      </c>
      <c r="C422" s="51">
        <f>'Volume Driver - NO EDIT'!Q$55</f>
        <v>2</v>
      </c>
      <c r="D422" s="17" t="str">
        <f>'Price Catalogue - Services'!A$60</f>
        <v>engineer-jr-on</v>
      </c>
      <c r="E422" s="17" t="str">
        <f>'Price Catalogue - Services'!B$60</f>
        <v>6.4.5</v>
      </c>
      <c r="F422" s="17">
        <f>'Price Catalogue - Services'!C$60</f>
        <v>0</v>
      </c>
      <c r="G422" s="17" t="str">
        <f>'Price Catalogue - Services'!D$60</f>
        <v>Consultancy</v>
      </c>
      <c r="H422" s="17" t="str">
        <f>'Price Catalogue - Services'!E$60</f>
        <v>Junior Engineer/Administrator</v>
      </c>
      <c r="I422" s="17" t="str">
        <f>'Price Catalogue - Services'!F$60</f>
        <v>Onsite according to FWC discount.</v>
      </c>
      <c r="J422" s="17" t="str">
        <f>'Price Catalogue - Services'!G$60</f>
        <v>days</v>
      </c>
      <c r="K422" s="17" t="str">
        <f>'Price Catalogue - Services'!H$60</f>
        <v>T&amp;M</v>
      </c>
      <c r="L422" s="17" t="str">
        <f>'Price Catalogue - Services'!I$60</f>
        <v>N/A</v>
      </c>
      <c r="M422" s="17" t="str">
        <f>'Price Catalogue - Services'!J$60</f>
        <v>N/A</v>
      </c>
      <c r="N422" s="17" t="str">
        <f>'Price Catalogue - Services'!K$60</f>
        <v>N/A</v>
      </c>
      <c r="O422" s="5">
        <f>'Price Catalogue - Services'!L$60</f>
        <v>0</v>
      </c>
      <c r="P422" s="5" t="str">
        <f>'Price Catalogue - Services'!M$60</f>
        <v>N/A</v>
      </c>
      <c r="Q422" s="5">
        <f>'Price Catalogue - Services'!N$60</f>
        <v>0</v>
      </c>
      <c r="R422" s="5">
        <f>'Price Catalogue - Services'!O$60</f>
        <v>0</v>
      </c>
      <c r="S422" s="17" t="str">
        <f>'Price Catalogue - Services'!P$60</f>
        <v>N/A</v>
      </c>
      <c r="T422" s="5" t="str">
        <f>'Price Catalogue - Services'!Q$60</f>
        <v>N/A</v>
      </c>
      <c r="U422" s="17" t="str">
        <f>'Price Catalogue - Services'!R$60</f>
        <v>Onsite Junior Engineer/Administrator.</v>
      </c>
      <c r="V422" s="17">
        <f>'Price Catalogue - Services'!S$60</f>
        <v>1</v>
      </c>
      <c r="W42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2" s="21">
        <f>PriceModelTable[[#This Row],[Service Fees]]+PriceModelTable[[#This Row],[Effort Bands]]</f>
        <v>0</v>
      </c>
      <c r="Z422" s="2"/>
      <c r="AA422" s="20"/>
    </row>
    <row r="423" spans="1:27" ht="11.25" customHeight="1" x14ac:dyDescent="0.25">
      <c r="A423" s="51" t="str">
        <f>'Volume Driver - NO EDIT'!$Q$1</f>
        <v>2025</v>
      </c>
      <c r="B423" s="51">
        <f>'Volume Driver - NO EDIT'!$Q$63</f>
        <v>12</v>
      </c>
      <c r="C423" s="51">
        <f>'Volume Driver - NO EDIT'!Q$58</f>
        <v>0.5</v>
      </c>
      <c r="D423" s="17" t="str">
        <f>'Price Catalogue - Services'!A$63</f>
        <v>trainer-off</v>
      </c>
      <c r="E423" s="17" t="str">
        <f>'Price Catalogue - Services'!B$63</f>
        <v>6.4.6</v>
      </c>
      <c r="F423" s="17">
        <f>'Price Catalogue - Services'!C$63</f>
        <v>0</v>
      </c>
      <c r="G423" s="17" t="str">
        <f>'Price Catalogue - Services'!D$63</f>
        <v>Consultancy</v>
      </c>
      <c r="H423" s="17" t="str">
        <f>'Price Catalogue - Services'!E$63</f>
        <v>Trainer</v>
      </c>
      <c r="I423" s="17" t="str">
        <f>'Price Catalogue - Services'!F$63</f>
        <v>Offsite according to FWC discount.</v>
      </c>
      <c r="J423" s="17" t="str">
        <f>'Price Catalogue - Services'!G$63</f>
        <v>days</v>
      </c>
      <c r="K423" s="17" t="str">
        <f>'Price Catalogue - Services'!H$63</f>
        <v>T&amp;M</v>
      </c>
      <c r="L423" s="17" t="str">
        <f>'Price Catalogue - Services'!I$63</f>
        <v>N/A</v>
      </c>
      <c r="M423" s="17" t="str">
        <f>'Price Catalogue - Services'!J$63</f>
        <v>N/A</v>
      </c>
      <c r="N423" s="17" t="str">
        <f>'Price Catalogue - Services'!K$63</f>
        <v>N/A</v>
      </c>
      <c r="O423" s="5">
        <f>'Price Catalogue - Services'!L$63</f>
        <v>0</v>
      </c>
      <c r="P423" s="5" t="str">
        <f>'Price Catalogue - Services'!M$63</f>
        <v>N/A</v>
      </c>
      <c r="Q423" s="5">
        <f>'Price Catalogue - Services'!N$63</f>
        <v>0</v>
      </c>
      <c r="R423" s="5">
        <f>'Price Catalogue - Services'!O$63</f>
        <v>0</v>
      </c>
      <c r="S423" s="17" t="str">
        <f>'Price Catalogue - Services'!P$63</f>
        <v>N/A</v>
      </c>
      <c r="T423" s="5" t="str">
        <f>'Price Catalogue - Services'!Q$63</f>
        <v>N/A</v>
      </c>
      <c r="U423" s="17" t="str">
        <f>'Price Catalogue - Services'!R$63</f>
        <v>Offsite Trainer.</v>
      </c>
      <c r="V423" s="17">
        <f>'Price Catalogue - Services'!S$63</f>
        <v>1</v>
      </c>
      <c r="W42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3" s="21">
        <f>PriceModelTable[[#This Row],[Service Fees]]+PriceModelTable[[#This Row],[Effort Bands]]</f>
        <v>0</v>
      </c>
      <c r="Z423" s="2"/>
      <c r="AA423" s="20"/>
    </row>
    <row r="424" spans="1:27" ht="11.25" customHeight="1" x14ac:dyDescent="0.25">
      <c r="A424" s="51" t="str">
        <f>'Volume Driver - NO EDIT'!$Q$1</f>
        <v>2025</v>
      </c>
      <c r="B424" s="51">
        <f>'Volume Driver - NO EDIT'!$Q$63</f>
        <v>12</v>
      </c>
      <c r="C424" s="51">
        <f>'Volume Driver - NO EDIT'!Q$57</f>
        <v>1</v>
      </c>
      <c r="D424" s="17" t="str">
        <f>'Price Catalogue - Services'!A$62</f>
        <v>trainer-on</v>
      </c>
      <c r="E424" s="17" t="str">
        <f>'Price Catalogue - Services'!B$62</f>
        <v>6.4.6</v>
      </c>
      <c r="F424" s="17">
        <f>'Price Catalogue - Services'!C$62</f>
        <v>0</v>
      </c>
      <c r="G424" s="17" t="str">
        <f>'Price Catalogue - Services'!D$62</f>
        <v>Consultancy</v>
      </c>
      <c r="H424" s="17" t="str">
        <f>'Price Catalogue - Services'!E$62</f>
        <v>Trainer</v>
      </c>
      <c r="I424" s="17" t="str">
        <f>'Price Catalogue - Services'!F$62</f>
        <v>Onsite according to FWC discount.</v>
      </c>
      <c r="J424" s="17" t="str">
        <f>'Price Catalogue - Services'!G$62</f>
        <v>days</v>
      </c>
      <c r="K424" s="17" t="str">
        <f>'Price Catalogue - Services'!H$62</f>
        <v>T&amp;M</v>
      </c>
      <c r="L424" s="17" t="str">
        <f>'Price Catalogue - Services'!I$62</f>
        <v>N/A</v>
      </c>
      <c r="M424" s="17" t="str">
        <f>'Price Catalogue - Services'!J$62</f>
        <v>N/A</v>
      </c>
      <c r="N424" s="17" t="str">
        <f>'Price Catalogue - Services'!K$62</f>
        <v>N/A</v>
      </c>
      <c r="O424" s="5">
        <f>'Price Catalogue - Services'!L$62</f>
        <v>0</v>
      </c>
      <c r="P424" s="5" t="str">
        <f>'Price Catalogue - Services'!M$62</f>
        <v>N/A</v>
      </c>
      <c r="Q424" s="5">
        <f>'Price Catalogue - Services'!N$62</f>
        <v>0</v>
      </c>
      <c r="R424" s="5">
        <f>'Price Catalogue - Services'!O$62</f>
        <v>0</v>
      </c>
      <c r="S424" s="17" t="str">
        <f>'Price Catalogue - Services'!P$62</f>
        <v>N/A</v>
      </c>
      <c r="T424" s="5" t="str">
        <f>'Price Catalogue - Services'!Q$62</f>
        <v>N/A</v>
      </c>
      <c r="U424" s="17" t="str">
        <f>'Price Catalogue - Services'!R$62</f>
        <v>Onsite Trainer.</v>
      </c>
      <c r="V424" s="17">
        <f>'Price Catalogue - Services'!S$62</f>
        <v>1</v>
      </c>
      <c r="W42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4" s="21">
        <f>PriceModelTable[[#This Row],[Service Fees]]+PriceModelTable[[#This Row],[Effort Bands]]</f>
        <v>0</v>
      </c>
      <c r="Z424" s="2"/>
      <c r="AA424" s="20"/>
    </row>
    <row r="425" spans="1:27" ht="11.25" customHeight="1" x14ac:dyDescent="0.25">
      <c r="A425" s="51" t="str">
        <f>'Volume Driver - NO EDIT'!$Q$1</f>
        <v>2025</v>
      </c>
      <c r="B425" s="51">
        <f>'Volume Driver - NO EDIT'!$Q$63</f>
        <v>12</v>
      </c>
      <c r="C425" s="51">
        <f>'Volume Driver - NO EDIT'!Q$59</f>
        <v>1</v>
      </c>
      <c r="D425" s="17" t="str">
        <f>'Price Catalogue - Services'!A$64</f>
        <v>sec-srv</v>
      </c>
      <c r="E425" s="17" t="str">
        <f>'Price Catalogue - Services'!B$64</f>
        <v>6.6</v>
      </c>
      <c r="F425" s="17">
        <f>'Price Catalogue - Services'!C$64</f>
        <v>0</v>
      </c>
      <c r="G425" s="17" t="str">
        <f>'Price Catalogue - Services'!D$64</f>
        <v>Security Services</v>
      </c>
      <c r="H425" s="17" t="str">
        <f>'Price Catalogue - Services'!E$64</f>
        <v>Security Services</v>
      </c>
      <c r="I425" s="17" t="str">
        <f>'Price Catalogue - Services'!F$64</f>
        <v>Managed service</v>
      </c>
      <c r="J425" s="17" t="str">
        <f>'Price Catalogue - Services'!G$64</f>
        <v>% of yearly expenditure</v>
      </c>
      <c r="K425" s="17" t="str">
        <f>'Price Catalogue - Services'!H$64</f>
        <v>Monthly service fee</v>
      </c>
      <c r="L425" s="17" t="str">
        <f>'Price Catalogue - Services'!I$64</f>
        <v>24/7</v>
      </c>
      <c r="M425" s="17" t="str">
        <f>'Price Catalogue - Services'!J$64</f>
        <v>any</v>
      </c>
      <c r="N425" s="17" t="str">
        <f>'Price Catalogue - Services'!K$64</f>
        <v>N/A</v>
      </c>
      <c r="O425" s="54">
        <f>'Price Catalogue - Services'!L$64*SUM($W368:$W412)/PriceModelTable[[#This Row],[Months]]</f>
        <v>0</v>
      </c>
      <c r="P425" s="54">
        <f>'Price Catalogue - Services'!M$64*SUM($W368:$W412)/PriceModelTable[[#This Row],[Months]]</f>
        <v>0</v>
      </c>
      <c r="Q425" s="5">
        <f>'Price Catalogue - Services'!N$64</f>
        <v>0</v>
      </c>
      <c r="R425" s="5">
        <f>'Price Catalogue - Services'!O$64</f>
        <v>0</v>
      </c>
      <c r="S425" s="17" t="str">
        <f>'Price Catalogue - Services'!P$64</f>
        <v>E1</v>
      </c>
      <c r="T425" s="5">
        <f>'Price Catalogue - Services'!Q$64</f>
        <v>0</v>
      </c>
      <c r="U425" s="17" t="str">
        <f>'Price Catalogue - Services'!R$64</f>
        <v xml:space="preserve">Security Services for all ECHA IT services. Changes charged separately via Effort Band. </v>
      </c>
      <c r="V425" s="17">
        <f>'Price Catalogue - Services'!S$64</f>
        <v>1</v>
      </c>
      <c r="W42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5" s="21">
        <f>PriceModelTable[[#This Row],[Service Fees]]+PriceModelTable[[#This Row],[Effort Bands]]</f>
        <v>0</v>
      </c>
      <c r="Z425" s="2"/>
      <c r="AA425" s="20"/>
    </row>
    <row r="426" spans="1:27" ht="11.25" customHeight="1" x14ac:dyDescent="0.25">
      <c r="A426" s="51" t="str">
        <f>'Volume Driver - NO EDIT'!$Q$1</f>
        <v>2025</v>
      </c>
      <c r="B426" s="51">
        <f>'Volume Driver - NO EDIT'!$Q$63</f>
        <v>12</v>
      </c>
      <c r="C426" s="51">
        <f>'Volume Driver - NO EDIT'!Q$60</f>
        <v>0</v>
      </c>
      <c r="D426" s="17" t="str">
        <f>'Price Catalogue - Services'!A$65</f>
        <v>trans-in</v>
      </c>
      <c r="E426" s="17" t="str">
        <f>'Price Catalogue - Services'!B$65</f>
        <v>8.1</v>
      </c>
      <c r="F426" s="17">
        <f>'Price Catalogue - Services'!C$65</f>
        <v>0</v>
      </c>
      <c r="G426" s="17" t="str">
        <f>'Price Catalogue - Services'!D$65</f>
        <v>Transition in</v>
      </c>
      <c r="H426" s="17" t="str">
        <f>'Price Catalogue - Services'!E$65</f>
        <v>Transition in</v>
      </c>
      <c r="I426" s="17" t="str">
        <f>'Price Catalogue - Services'!F$65</f>
        <v>Project</v>
      </c>
      <c r="J426" s="17" t="str">
        <f>'Price Catalogue - Services'!G$65</f>
        <v>months of service</v>
      </c>
      <c r="K426" s="17" t="str">
        <f>'Price Catalogue - Services'!H$65</f>
        <v>QT&amp;M</v>
      </c>
      <c r="L426" s="17" t="str">
        <f>'Price Catalogue - Services'!I$65</f>
        <v>N/A</v>
      </c>
      <c r="M426" s="17" t="str">
        <f>'Price Catalogue - Services'!J$65</f>
        <v>N/A</v>
      </c>
      <c r="N426" s="17" t="str">
        <f>'Price Catalogue - Services'!K$65</f>
        <v>N/A</v>
      </c>
      <c r="O426" s="54">
        <f>'Price Catalogue - Services'!L$65*SUM($W368:$W412,$W425:$W425)/PriceModelTable[[#This Row],[Months]]/PriceModelTable[[#This Row],[Months]]</f>
        <v>0</v>
      </c>
      <c r="P426" s="54">
        <f>'Price Catalogue - Services'!M$65*SUM($W368:$W412,$W425:$W425)/PriceModelTable[[#This Row],[Months]]/PriceModelTable[[#This Row],[Months]]</f>
        <v>0</v>
      </c>
      <c r="Q426" s="5">
        <f>'Price Catalogue - Services'!N$65</f>
        <v>0</v>
      </c>
      <c r="R426" s="5">
        <f>'Price Catalogue - Services'!O$65</f>
        <v>0</v>
      </c>
      <c r="S426" s="17" t="str">
        <f>'Price Catalogue - Services'!P$65</f>
        <v>N/A</v>
      </c>
      <c r="T426" s="5" t="str">
        <f>'Price Catalogue - Services'!Q$65</f>
        <v>N/A</v>
      </c>
      <c r="U426" s="17" t="str">
        <f>'Price Catalogue - Services'!R$65</f>
        <v>Fees for transition in, in months of service fees (for current year) after transition is complete.</v>
      </c>
      <c r="V426" s="17">
        <f>'Price Catalogue - Services'!S$65</f>
        <v>1</v>
      </c>
      <c r="W42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6" s="21">
        <f>PriceModelTable[[#This Row],[Service Fees]]+PriceModelTable[[#This Row],[Effort Bands]]</f>
        <v>0</v>
      </c>
      <c r="Z426" s="2"/>
      <c r="AA426" s="20"/>
    </row>
    <row r="427" spans="1:27" ht="11.25" customHeight="1" x14ac:dyDescent="0.25">
      <c r="A427" s="51" t="str">
        <f>'Volume Driver - NO EDIT'!$Q$1</f>
        <v>2025</v>
      </c>
      <c r="B427" s="51">
        <f>'Volume Driver - NO EDIT'!$Q$63</f>
        <v>12</v>
      </c>
      <c r="C427" s="51">
        <f>'Volume Driver - NO EDIT'!Q$61</f>
        <v>0</v>
      </c>
      <c r="D427" s="17" t="str">
        <f>'Price Catalogue - Services'!A$66</f>
        <v>trans-out</v>
      </c>
      <c r="E427" s="17" t="str">
        <f>'Price Catalogue - Services'!B$66</f>
        <v>8.2</v>
      </c>
      <c r="F427" s="17">
        <f>'Price Catalogue - Services'!C$66</f>
        <v>0</v>
      </c>
      <c r="G427" s="17" t="str">
        <f>'Price Catalogue - Services'!D$66</f>
        <v>Transition out</v>
      </c>
      <c r="H427" s="17" t="str">
        <f>'Price Catalogue - Services'!E$66</f>
        <v>Transition out</v>
      </c>
      <c r="I427" s="17" t="str">
        <f>'Price Catalogue - Services'!F$66</f>
        <v>Project</v>
      </c>
      <c r="J427" s="17" t="str">
        <f>'Price Catalogue - Services'!G$66</f>
        <v>% of yearly expenditure</v>
      </c>
      <c r="K427" s="17" t="str">
        <f>'Price Catalogue - Services'!H$66</f>
        <v>QT&amp;M</v>
      </c>
      <c r="L427" s="17" t="str">
        <f>'Price Catalogue - Services'!I$66</f>
        <v>N/A</v>
      </c>
      <c r="M427" s="17" t="str">
        <f>'Price Catalogue - Services'!J$66</f>
        <v>N/A</v>
      </c>
      <c r="N427" s="17" t="str">
        <f>'Price Catalogue - Services'!K$66</f>
        <v>N/A</v>
      </c>
      <c r="O427" s="5">
        <f>'Price Catalogue - Services'!L$66</f>
        <v>0</v>
      </c>
      <c r="P427" s="5">
        <f>'Price Catalogue - Services'!M$66</f>
        <v>0.05</v>
      </c>
      <c r="Q427" s="5">
        <f>'Price Catalogue - Services'!N$66</f>
        <v>0</v>
      </c>
      <c r="R427" s="5">
        <f>'Price Catalogue - Services'!O$66</f>
        <v>0</v>
      </c>
      <c r="S427" s="17" t="str">
        <f>'Price Catalogue - Services'!P$66</f>
        <v>N/A</v>
      </c>
      <c r="T427" s="5" t="str">
        <f>'Price Catalogue - Services'!Q$66</f>
        <v>N/A</v>
      </c>
      <c r="U427" s="17" t="str">
        <f>'Price Catalogue - Services'!R$66</f>
        <v>Fees for transition out. Percentage of annual services fees for current year.</v>
      </c>
      <c r="V427" s="17">
        <f>'Price Catalogue - Services'!S$66</f>
        <v>1</v>
      </c>
      <c r="W42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7" s="21">
        <f>PriceModelTable[[#This Row],[Service Fees]]+PriceModelTable[[#This Row],[Effort Bands]]</f>
        <v>0</v>
      </c>
      <c r="Z427" s="2"/>
      <c r="AA427" s="20"/>
    </row>
    <row r="428" spans="1:27" ht="11.25" customHeight="1" x14ac:dyDescent="0.25">
      <c r="A428" s="51" t="str">
        <f>'Volume Driver - NO EDIT'!$Q$1</f>
        <v>2025</v>
      </c>
      <c r="B428" s="51">
        <f>'Volume Driver - NO EDIT'!$Q$63</f>
        <v>12</v>
      </c>
      <c r="C428" s="51">
        <f>'Volume Driver - NO EDIT'!Q$62</f>
        <v>1</v>
      </c>
      <c r="D428" s="17" t="str">
        <f>'Price Catalogue - Services'!A$67</f>
        <v>gov</v>
      </c>
      <c r="E428" s="17" t="str">
        <f>'Price Catalogue - Services'!B$67</f>
        <v>9</v>
      </c>
      <c r="F428" s="17">
        <f>'Price Catalogue - Services'!C$67</f>
        <v>0</v>
      </c>
      <c r="G428" s="17" t="str">
        <f>'Price Catalogue - Services'!D$67</f>
        <v>Governance</v>
      </c>
      <c r="H428" s="17" t="str">
        <f>'Price Catalogue - Services'!E$67</f>
        <v>Governance</v>
      </c>
      <c r="I428" s="17" t="str">
        <f>'Price Catalogue - Services'!F$67</f>
        <v>Governance</v>
      </c>
      <c r="J428" s="17" t="str">
        <f>'Price Catalogue - Services'!G$67</f>
        <v>% of yearly expenditure</v>
      </c>
      <c r="K428" s="17" t="str">
        <f>'Price Catalogue - Services'!H$67</f>
        <v>Monthly service fee</v>
      </c>
      <c r="L428" s="17" t="str">
        <f>'Price Catalogue - Services'!I$67</f>
        <v>9/5</v>
      </c>
      <c r="M428" s="17" t="str">
        <f>'Price Catalogue - Services'!J$67</f>
        <v>N/A</v>
      </c>
      <c r="N428" s="17" t="str">
        <f>'Price Catalogue - Services'!K$67</f>
        <v>N/A</v>
      </c>
      <c r="O428" s="54">
        <f>'Price Catalogue - Services'!L$67*SUM($W368:$W412,$W425:$W425)/PriceModelTable[[#This Row],[Months]]</f>
        <v>0</v>
      </c>
      <c r="P428" s="54">
        <f>'Price Catalogue - Services'!M$67*SUM($W368:$W412,$W425:$W425)/PriceModelTable[[#This Row],[Months]]</f>
        <v>0</v>
      </c>
      <c r="Q428" s="5">
        <f>'Price Catalogue - Services'!N$67</f>
        <v>0</v>
      </c>
      <c r="R428" s="5">
        <f>'Price Catalogue - Services'!O$67</f>
        <v>0</v>
      </c>
      <c r="S428" s="17" t="str">
        <f>'Price Catalogue - Services'!P$67</f>
        <v>N/A</v>
      </c>
      <c r="T428" s="5" t="str">
        <f>'Price Catalogue - Services'!Q$67</f>
        <v>N/A</v>
      </c>
      <c r="U428" s="17" t="str">
        <f>'Price Catalogue - Services'!R$67</f>
        <v>Governance for the FWC and its service delivery. Percentage of annual service fees for current year.</v>
      </c>
      <c r="V428" s="17">
        <f>'Price Catalogue - Services'!S$67</f>
        <v>1</v>
      </c>
      <c r="W42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8" s="21">
        <f>PriceModelTable[[#This Row],[Service Fees]]+PriceModelTable[[#This Row],[Effort Bands]]</f>
        <v>0</v>
      </c>
      <c r="Z428" s="2"/>
      <c r="AA428" s="20"/>
    </row>
    <row r="429" spans="1:27" ht="11.25" customHeight="1" x14ac:dyDescent="0.25">
      <c r="A429" s="51" t="str">
        <f>'Volume Driver - NO EDIT'!$R$1</f>
        <v>2026</v>
      </c>
      <c r="B429" s="51">
        <f>'Volume Driver - NO EDIT'!$R$63</f>
        <v>9</v>
      </c>
      <c r="C429" s="51">
        <f>'Volume Driver - NO EDIT'!R$2</f>
        <v>1</v>
      </c>
      <c r="D429" s="17" t="str">
        <f>'Price Catalogue - Services'!A$7</f>
        <v>ext-fw</v>
      </c>
      <c r="E429" s="17" t="str">
        <f>'Price Catalogue - Services'!B$7</f>
        <v>6.1.1.10</v>
      </c>
      <c r="F429" s="17">
        <f>'Price Catalogue - Services'!C$7</f>
        <v>0</v>
      </c>
      <c r="G429" s="17" t="str">
        <f>'Price Catalogue - Services'!D$7</f>
        <v>Managed datacentre</v>
      </c>
      <c r="H429" s="17" t="str">
        <f>'Price Catalogue - Services'!E$7</f>
        <v>External firewall</v>
      </c>
      <c r="I429" s="17" t="str">
        <f>'Price Catalogue - Services'!F$7</f>
        <v>Managed service</v>
      </c>
      <c r="J429" s="17" t="str">
        <f>'Price Catalogue - Services'!G$7</f>
        <v>managed datacentre</v>
      </c>
      <c r="K429" s="17" t="str">
        <f>'Price Catalogue - Services'!H$7</f>
        <v>Monthly service fee</v>
      </c>
      <c r="L429" s="17" t="str">
        <f>'Price Catalogue - Services'!I$7</f>
        <v>24/7</v>
      </c>
      <c r="M429" s="17" t="str">
        <f>'Price Catalogue - Services'!J$7</f>
        <v>any</v>
      </c>
      <c r="N429" s="17" t="str">
        <f>'Price Catalogue - Services'!K$7</f>
        <v>N/A</v>
      </c>
      <c r="O429" s="5">
        <f>'Price Catalogue - Services'!L$7</f>
        <v>0</v>
      </c>
      <c r="P429" s="5">
        <f>'Price Catalogue - Services'!M$7</f>
        <v>1620</v>
      </c>
      <c r="Q429" s="5">
        <f>'Price Catalogue - Services'!N$7</f>
        <v>0</v>
      </c>
      <c r="R429" s="38">
        <f>'Price Catalogue - Services'!O$7</f>
        <v>0</v>
      </c>
      <c r="S429" s="17" t="str">
        <f>'Price Catalogue - Services'!P$7</f>
        <v>E1</v>
      </c>
      <c r="T429" s="5">
        <f>'Price Catalogue - Services'!Q$7</f>
        <v>0</v>
      </c>
      <c r="U429" s="17" t="str">
        <f>'Price Catalogue - Services'!R$7</f>
        <v>Highly available external firewall service for all ECHA IT services. Changes charged separately via Effort Band.</v>
      </c>
      <c r="V429" s="17">
        <f>'Price Catalogue - Services'!S$7</f>
        <v>1</v>
      </c>
      <c r="W42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2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29" s="21">
        <f>PriceModelTable[[#This Row],[Service Fees]]+PriceModelTable[[#This Row],[Effort Bands]]</f>
        <v>0</v>
      </c>
      <c r="Z429" s="2"/>
      <c r="AA429" s="20"/>
    </row>
    <row r="430" spans="1:27" ht="11.25" customHeight="1" x14ac:dyDescent="0.25">
      <c r="A430" s="51" t="str">
        <f>'Volume Driver - NO EDIT'!$R$1</f>
        <v>2026</v>
      </c>
      <c r="B430" s="51">
        <f>'Volume Driver - NO EDIT'!$R$63</f>
        <v>9</v>
      </c>
      <c r="C430" s="51">
        <f>'Volume Driver - NO EDIT'!R$3</f>
        <v>1</v>
      </c>
      <c r="D430" s="17" t="str">
        <f>'Price Catalogue - Services'!A$8</f>
        <v>r-proxy</v>
      </c>
      <c r="E430" s="17" t="str">
        <f>'Price Catalogue - Services'!B$8</f>
        <v>6.1.1.10</v>
      </c>
      <c r="F430" s="17">
        <f>'Price Catalogue - Services'!C$8</f>
        <v>0</v>
      </c>
      <c r="G430" s="17" t="str">
        <f>'Price Catalogue - Services'!D$8</f>
        <v>Managed datacentre</v>
      </c>
      <c r="H430" s="17" t="str">
        <f>'Price Catalogue - Services'!E$8</f>
        <v>Reverse Proxy</v>
      </c>
      <c r="I430" s="17" t="str">
        <f>'Price Catalogue - Services'!F$8</f>
        <v>Managed service</v>
      </c>
      <c r="J430" s="17" t="str">
        <f>'Price Catalogue - Services'!G$8</f>
        <v>managed datacentre</v>
      </c>
      <c r="K430" s="17" t="str">
        <f>'Price Catalogue - Services'!H$8</f>
        <v>Monthly service fee</v>
      </c>
      <c r="L430" s="17" t="str">
        <f>'Price Catalogue - Services'!I$8</f>
        <v>24/7</v>
      </c>
      <c r="M430" s="17" t="str">
        <f>'Price Catalogue - Services'!J$8</f>
        <v>any</v>
      </c>
      <c r="N430" s="17" t="str">
        <f>'Price Catalogue - Services'!K$8</f>
        <v>N/A</v>
      </c>
      <c r="O430" s="5">
        <f>'Price Catalogue - Services'!L$8</f>
        <v>0</v>
      </c>
      <c r="P430" s="5">
        <f>'Price Catalogue - Services'!M$8</f>
        <v>1053</v>
      </c>
      <c r="Q430" s="5">
        <f>'Price Catalogue - Services'!N$8</f>
        <v>0</v>
      </c>
      <c r="R430" s="38">
        <f>'Price Catalogue - Services'!O$8</f>
        <v>0</v>
      </c>
      <c r="S430" s="17" t="str">
        <f>'Price Catalogue - Services'!P$8</f>
        <v>E5</v>
      </c>
      <c r="T430" s="5">
        <f>'Price Catalogue - Services'!Q$8</f>
        <v>0</v>
      </c>
      <c r="U430" s="17" t="str">
        <f>'Price Catalogue - Services'!R$8</f>
        <v>Highly available reverse proxy service for all pertient ECHA IT services. Changes charged separately via Effort Band.</v>
      </c>
      <c r="V430" s="17">
        <f>'Price Catalogue - Services'!S$8</f>
        <v>1</v>
      </c>
      <c r="W43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0" s="21">
        <f>PriceModelTable[[#This Row],[Service Fees]]+PriceModelTable[[#This Row],[Effort Bands]]</f>
        <v>0</v>
      </c>
      <c r="Z430" s="2"/>
      <c r="AA430" s="20"/>
    </row>
    <row r="431" spans="1:27" ht="11.25" customHeight="1" x14ac:dyDescent="0.25">
      <c r="A431" s="51" t="str">
        <f>'Volume Driver - NO EDIT'!$R$1</f>
        <v>2026</v>
      </c>
      <c r="B431" s="51">
        <f>'Volume Driver - NO EDIT'!$R$63</f>
        <v>9</v>
      </c>
      <c r="C431" s="51">
        <f>'Volume Driver - NO EDIT'!R$4</f>
        <v>1</v>
      </c>
      <c r="D431" s="17" t="str">
        <f>'Price Catalogue - Services'!A$9</f>
        <v>cl-proxy-p</v>
      </c>
      <c r="E431" s="17" t="str">
        <f>'Price Catalogue - Services'!B$9</f>
        <v>6.1.1.10</v>
      </c>
      <c r="F431" s="17">
        <f>'Price Catalogue - Services'!C$9</f>
        <v>0</v>
      </c>
      <c r="G431" s="17" t="str">
        <f>'Price Catalogue - Services'!D$9</f>
        <v>Managed datacentre</v>
      </c>
      <c r="H431" s="17" t="str">
        <f>'Price Catalogue - Services'!E$9</f>
        <v>Client Proxy</v>
      </c>
      <c r="I431" s="17" t="str">
        <f>'Price Catalogue - Services'!F$9</f>
        <v>Managed service</v>
      </c>
      <c r="J431" s="17" t="str">
        <f>'Price Catalogue - Services'!G$9</f>
        <v>managed datacentre</v>
      </c>
      <c r="K431" s="17" t="str">
        <f>'Price Catalogue - Services'!H$9</f>
        <v>Monthly service fee</v>
      </c>
      <c r="L431" s="17" t="str">
        <f>'Price Catalogue - Services'!I$9</f>
        <v>24/7</v>
      </c>
      <c r="M431" s="17" t="str">
        <f>'Price Catalogue - Services'!J$9</f>
        <v>private</v>
      </c>
      <c r="N431" s="17" t="str">
        <f>'Price Catalogue - Services'!K$9</f>
        <v>N/A</v>
      </c>
      <c r="O431" s="5">
        <f>'Price Catalogue - Services'!L$9</f>
        <v>0</v>
      </c>
      <c r="P431" s="5">
        <f>'Price Catalogue - Services'!M$9</f>
        <v>1800</v>
      </c>
      <c r="Q431" s="5">
        <f>'Price Catalogue - Services'!N$9</f>
        <v>0</v>
      </c>
      <c r="R431" s="38">
        <f>'Price Catalogue - Services'!O$9</f>
        <v>0</v>
      </c>
      <c r="S431" s="17" t="str">
        <f>'Price Catalogue - Services'!P$9</f>
        <v>E1</v>
      </c>
      <c r="T431" s="5">
        <f>'Price Catalogue - Services'!Q$9</f>
        <v>0</v>
      </c>
      <c r="U431" s="17" t="str">
        <f>'Price Catalogue - Services'!R$9</f>
        <v>Highly available client proxy services for all pertinent ECHA IT services. Changes charged separately via Effort Band.</v>
      </c>
      <c r="V431" s="17">
        <f>'Price Catalogue - Services'!S$9</f>
        <v>1</v>
      </c>
      <c r="W43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1" s="21">
        <f>PriceModelTable[[#This Row],[Service Fees]]+PriceModelTable[[#This Row],[Effort Bands]]</f>
        <v>0</v>
      </c>
      <c r="Z431" s="2"/>
      <c r="AA431" s="20"/>
    </row>
    <row r="432" spans="1:27" ht="11.25" customHeight="1" x14ac:dyDescent="0.25">
      <c r="A432" s="51" t="str">
        <f>'Volume Driver - NO EDIT'!$R$1</f>
        <v>2026</v>
      </c>
      <c r="B432" s="51">
        <f>'Volume Driver - NO EDIT'!$R$63</f>
        <v>9</v>
      </c>
      <c r="C432" s="51">
        <f>'Volume Driver - NO EDIT'!R$5</f>
        <v>1</v>
      </c>
      <c r="D432" s="17" t="str">
        <f>'Price Catalogue - Services'!A$10</f>
        <v>waf-p</v>
      </c>
      <c r="E432" s="17" t="str">
        <f>'Price Catalogue - Services'!B$10</f>
        <v>6.1.1.10</v>
      </c>
      <c r="F432" s="17">
        <f>'Price Catalogue - Services'!C$10</f>
        <v>0</v>
      </c>
      <c r="G432" s="17" t="str">
        <f>'Price Catalogue - Services'!D$10</f>
        <v>Managed datacentre</v>
      </c>
      <c r="H432" s="17" t="str">
        <f>'Price Catalogue - Services'!E$10</f>
        <v>Web Application Firewall</v>
      </c>
      <c r="I432" s="17" t="str">
        <f>'Price Catalogue - Services'!F$10</f>
        <v>Managed service</v>
      </c>
      <c r="J432" s="17" t="str">
        <f>'Price Catalogue - Services'!G$10</f>
        <v>managed datacentre</v>
      </c>
      <c r="K432" s="17" t="str">
        <f>'Price Catalogue - Services'!H$10</f>
        <v>Monthly service fee</v>
      </c>
      <c r="L432" s="17" t="str">
        <f>'Price Catalogue - Services'!I$10</f>
        <v>24/7</v>
      </c>
      <c r="M432" s="17" t="str">
        <f>'Price Catalogue - Services'!J$10</f>
        <v>private</v>
      </c>
      <c r="N432" s="17" t="str">
        <f>'Price Catalogue - Services'!K$10</f>
        <v>N/A</v>
      </c>
      <c r="O432" s="5">
        <f>'Price Catalogue - Services'!L$10</f>
        <v>0</v>
      </c>
      <c r="P432" s="5">
        <f>'Price Catalogue - Services'!M$10</f>
        <v>4140</v>
      </c>
      <c r="Q432" s="5">
        <f>'Price Catalogue - Services'!N$10</f>
        <v>0</v>
      </c>
      <c r="R432" s="38">
        <f>'Price Catalogue - Services'!O$10</f>
        <v>0</v>
      </c>
      <c r="S432" s="17" t="str">
        <f>'Price Catalogue - Services'!P$10</f>
        <v>E1</v>
      </c>
      <c r="T432" s="5">
        <f>'Price Catalogue - Services'!Q$10</f>
        <v>0</v>
      </c>
      <c r="U432" s="17" t="str">
        <f>'Price Catalogue - Services'!R$10</f>
        <v>Highly available web application firewall service for all perinent ECHA IT services. Changes charged separately via Effort Band.</v>
      </c>
      <c r="V432" s="17">
        <f>'Price Catalogue - Services'!S$10</f>
        <v>1</v>
      </c>
      <c r="W43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2" s="21">
        <f>PriceModelTable[[#This Row],[Service Fees]]+PriceModelTable[[#This Row],[Effort Bands]]</f>
        <v>0</v>
      </c>
      <c r="Z432" s="2"/>
      <c r="AA432" s="20"/>
    </row>
    <row r="433" spans="1:27" ht="11.25" customHeight="1" x14ac:dyDescent="0.25">
      <c r="A433" s="51" t="str">
        <f>'Volume Driver - NO EDIT'!$R$1</f>
        <v>2026</v>
      </c>
      <c r="B433" s="51">
        <f>'Volume Driver - NO EDIT'!$R$63</f>
        <v>9</v>
      </c>
      <c r="C433" s="51">
        <f>'Volume Driver - NO EDIT'!R$6</f>
        <v>0</v>
      </c>
      <c r="D433" s="17" t="str">
        <f>'Price Catalogue - Services'!A$11</f>
        <v>cl-proxy-tc</v>
      </c>
      <c r="E433" s="17" t="str">
        <f>'Price Catalogue - Services'!B$11</f>
        <v>6.1.1.10</v>
      </c>
      <c r="F433" s="17">
        <f>'Price Catalogue - Services'!C$11</f>
        <v>0</v>
      </c>
      <c r="G433" s="17" t="str">
        <f>'Price Catalogue - Services'!D$11</f>
        <v>Managed datacentre</v>
      </c>
      <c r="H433" s="17" t="str">
        <f>'Price Catalogue - Services'!E$11</f>
        <v>Client Proxy</v>
      </c>
      <c r="I433" s="17" t="str">
        <f>'Price Catalogue - Services'!F$11</f>
        <v>Managed service</v>
      </c>
      <c r="J433" s="17" t="str">
        <f>'Price Catalogue - Services'!G$11</f>
        <v>managed datacentre</v>
      </c>
      <c r="K433" s="17" t="str">
        <f>'Price Catalogue - Services'!H$11</f>
        <v>Monthly service fee</v>
      </c>
      <c r="L433" s="17" t="str">
        <f>'Price Catalogue - Services'!I$11</f>
        <v>24/7</v>
      </c>
      <c r="M433" s="17" t="str">
        <f>'Price Catalogue - Services'!J$11</f>
        <v>trusted community</v>
      </c>
      <c r="N433" s="17" t="str">
        <f>'Price Catalogue - Services'!K$11</f>
        <v>N/A</v>
      </c>
      <c r="O433" s="5">
        <f>'Price Catalogue - Services'!L$11</f>
        <v>0</v>
      </c>
      <c r="P433" s="5">
        <f>'Price Catalogue - Services'!M$11</f>
        <v>810</v>
      </c>
      <c r="Q433" s="5">
        <f>'Price Catalogue - Services'!N$11</f>
        <v>0</v>
      </c>
      <c r="R433" s="38">
        <f>'Price Catalogue - Services'!O$11</f>
        <v>0</v>
      </c>
      <c r="S433" s="17" t="str">
        <f>'Price Catalogue - Services'!P$11</f>
        <v>E1</v>
      </c>
      <c r="T433" s="5">
        <f>'Price Catalogue - Services'!Q$11</f>
        <v>0</v>
      </c>
      <c r="U433" s="17" t="str">
        <f>'Price Catalogue - Services'!R$11</f>
        <v>Highly available client proxy services for all pertinent ECHA IT services. Changes charged separately via Effort Band.</v>
      </c>
      <c r="V433" s="17">
        <f>'Price Catalogue - Services'!S$11</f>
        <v>1</v>
      </c>
      <c r="W43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3" s="21">
        <f>PriceModelTable[[#This Row],[Service Fees]]+PriceModelTable[[#This Row],[Effort Bands]]</f>
        <v>0</v>
      </c>
      <c r="Z433" s="2"/>
      <c r="AA433" s="20"/>
    </row>
    <row r="434" spans="1:27" ht="11.25" customHeight="1" x14ac:dyDescent="0.25">
      <c r="A434" s="51" t="str">
        <f>'Volume Driver - NO EDIT'!$R$1</f>
        <v>2026</v>
      </c>
      <c r="B434" s="51">
        <f>'Volume Driver - NO EDIT'!$R$63</f>
        <v>9</v>
      </c>
      <c r="C434" s="51">
        <f>'Volume Driver - NO EDIT'!R$7</f>
        <v>0</v>
      </c>
      <c r="D434" s="17" t="str">
        <f>'Price Catalogue - Services'!A$12</f>
        <v>waf-tc</v>
      </c>
      <c r="E434" s="17" t="str">
        <f>'Price Catalogue - Services'!B$12</f>
        <v>6.1.1.10</v>
      </c>
      <c r="F434" s="17">
        <f>'Price Catalogue - Services'!C$12</f>
        <v>0</v>
      </c>
      <c r="G434" s="17" t="str">
        <f>'Price Catalogue - Services'!D$12</f>
        <v>Managed datacentre</v>
      </c>
      <c r="H434" s="17" t="str">
        <f>'Price Catalogue - Services'!E$12</f>
        <v>Web Application Firewall</v>
      </c>
      <c r="I434" s="17" t="str">
        <f>'Price Catalogue - Services'!F$12</f>
        <v>Managed service</v>
      </c>
      <c r="J434" s="17" t="str">
        <f>'Price Catalogue - Services'!G$12</f>
        <v>managed datacentre</v>
      </c>
      <c r="K434" s="17" t="str">
        <f>'Price Catalogue - Services'!H$12</f>
        <v>Monthly service fee</v>
      </c>
      <c r="L434" s="17" t="str">
        <f>'Price Catalogue - Services'!I$12</f>
        <v>24/7</v>
      </c>
      <c r="M434" s="17" t="str">
        <f>'Price Catalogue - Services'!J$12</f>
        <v>trusted community</v>
      </c>
      <c r="N434" s="17" t="str">
        <f>'Price Catalogue - Services'!K$12</f>
        <v>N/A</v>
      </c>
      <c r="O434" s="5">
        <f>'Price Catalogue - Services'!L$12</f>
        <v>0</v>
      </c>
      <c r="P434" s="5">
        <f>'Price Catalogue - Services'!M$12</f>
        <v>1863</v>
      </c>
      <c r="Q434" s="5">
        <f>'Price Catalogue - Services'!N$12</f>
        <v>0</v>
      </c>
      <c r="R434" s="38">
        <f>'Price Catalogue - Services'!O$12</f>
        <v>0</v>
      </c>
      <c r="S434" s="17" t="str">
        <f>'Price Catalogue - Services'!P$12</f>
        <v>E1</v>
      </c>
      <c r="T434" s="5">
        <f>'Price Catalogue - Services'!Q$12</f>
        <v>0</v>
      </c>
      <c r="U434" s="17" t="str">
        <f>'Price Catalogue - Services'!R$12</f>
        <v>Highly available web application firewall service for all perinent ECHA IT services. Changes charged separately via Effort Band.</v>
      </c>
      <c r="V434" s="17">
        <f>'Price Catalogue - Services'!S$12</f>
        <v>1</v>
      </c>
      <c r="W43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4" s="21">
        <f>PriceModelTable[[#This Row],[Service Fees]]+PriceModelTable[[#This Row],[Effort Bands]]</f>
        <v>0</v>
      </c>
      <c r="Z434" s="2"/>
      <c r="AA434" s="20"/>
    </row>
    <row r="435" spans="1:27" ht="11.25" customHeight="1" x14ac:dyDescent="0.25">
      <c r="A435" s="51" t="str">
        <f>'Volume Driver - NO EDIT'!$R$1</f>
        <v>2026</v>
      </c>
      <c r="B435" s="51">
        <f>'Volume Driver - NO EDIT'!$R$63</f>
        <v>9</v>
      </c>
      <c r="C435" s="51">
        <f>'Volume Driver - NO EDIT'!R$15</f>
        <v>45000</v>
      </c>
      <c r="D435" s="17" t="str">
        <f>'Price Catalogue - Services'!A$20</f>
        <v>bronze-p</v>
      </c>
      <c r="E435" s="17" t="str">
        <f>'Price Catalogue - Services'!B$20</f>
        <v>6.1.1.4</v>
      </c>
      <c r="F435" s="17">
        <f>'Price Catalogue - Services'!C$20</f>
        <v>8</v>
      </c>
      <c r="G435" s="17" t="str">
        <f>'Price Catalogue - Services'!D$20</f>
        <v>Managed datacentre</v>
      </c>
      <c r="H435" s="17" t="str">
        <f>'Price Catalogue - Services'!E$20</f>
        <v>Cloud Service</v>
      </c>
      <c r="I435" s="17" t="str">
        <f>'Price Catalogue - Services'!F$20</f>
        <v>Storage, bronze</v>
      </c>
      <c r="J435" s="17" t="str">
        <f>'Price Catalogue - Services'!G$20</f>
        <v>GB</v>
      </c>
      <c r="K435" s="17" t="str">
        <f>'Price Catalogue - Services'!H$20</f>
        <v>Monthly service fee</v>
      </c>
      <c r="L435" s="17" t="str">
        <f>'Price Catalogue - Services'!I$20</f>
        <v>24/7</v>
      </c>
      <c r="M435" s="17" t="str">
        <f>'Price Catalogue - Services'!J$20</f>
        <v>private</v>
      </c>
      <c r="N435" s="17">
        <f>'Price Catalogue - Services'!K$20</f>
        <v>0</v>
      </c>
      <c r="O435" s="5">
        <f>'Price Catalogue - Services'!L$20</f>
        <v>0</v>
      </c>
      <c r="P435" s="5">
        <f>'Price Catalogue - Services'!M$20</f>
        <v>0.08</v>
      </c>
      <c r="Q435" s="5">
        <f>'Price Catalogue - Services'!N$20</f>
        <v>0</v>
      </c>
      <c r="R435" s="38">
        <f>'Price Catalogue - Services'!O$20</f>
        <v>0</v>
      </c>
      <c r="S435" s="17" t="str">
        <f>'Price Catalogue - Services'!P$20</f>
        <v>N/A</v>
      </c>
      <c r="T435" s="5" t="str">
        <f>'Price Catalogue - Services'!Q$20</f>
        <v>N/A</v>
      </c>
      <c r="U435" s="17" t="str">
        <f>'Price Catalogue - Services'!R$20</f>
        <v>The amount of provisioned storage, "bronze" tier, per GB.</v>
      </c>
      <c r="V435" s="17">
        <f>'Price Catalogue - Services'!S$20</f>
        <v>1</v>
      </c>
      <c r="W43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5" s="21">
        <f>PriceModelTable[[#This Row],[Service Fees]]+PriceModelTable[[#This Row],[Effort Bands]]</f>
        <v>0</v>
      </c>
      <c r="Z435" s="2"/>
      <c r="AA435" s="20"/>
    </row>
    <row r="436" spans="1:27" ht="11.25" customHeight="1" x14ac:dyDescent="0.25">
      <c r="A436" s="51" t="str">
        <f>'Volume Driver - NO EDIT'!$R$1</f>
        <v>2026</v>
      </c>
      <c r="B436" s="51">
        <f>'Volume Driver - NO EDIT'!$R$63</f>
        <v>9</v>
      </c>
      <c r="C436" s="51">
        <f>'Volume Driver - NO EDIT'!R$8</f>
        <v>3200</v>
      </c>
      <c r="D436" s="17" t="str">
        <f>'Price Catalogue - Services'!A$13</f>
        <v>cpu-p</v>
      </c>
      <c r="E436" s="17" t="str">
        <f>'Price Catalogue - Services'!B$13</f>
        <v>6.1.1.4</v>
      </c>
      <c r="F436" s="17">
        <f>'Price Catalogue - Services'!C$13</f>
        <v>1</v>
      </c>
      <c r="G436" s="17" t="str">
        <f>'Price Catalogue - Services'!D$13</f>
        <v>Managed datacentre</v>
      </c>
      <c r="H436" s="17" t="str">
        <f>'Price Catalogue - Services'!E$13</f>
        <v>Cloud Service</v>
      </c>
      <c r="I436" s="17" t="str">
        <f>'Price Catalogue - Services'!F$13</f>
        <v>Compute, CPU</v>
      </c>
      <c r="J436" s="17" t="str">
        <f>'Price Catalogue - Services'!G$13</f>
        <v>vCPU</v>
      </c>
      <c r="K436" s="17" t="str">
        <f>'Price Catalogue - Services'!H$13</f>
        <v>Monthly service fee</v>
      </c>
      <c r="L436" s="17" t="str">
        <f>'Price Catalogue - Services'!I$13</f>
        <v>24/7</v>
      </c>
      <c r="M436" s="17" t="str">
        <f>'Price Catalogue - Services'!J$13</f>
        <v>private</v>
      </c>
      <c r="N436" s="17">
        <f>'Price Catalogue - Services'!K$13</f>
        <v>0</v>
      </c>
      <c r="O436" s="5">
        <f>'Price Catalogue - Services'!L$13</f>
        <v>0</v>
      </c>
      <c r="P436" s="5">
        <f>'Price Catalogue - Services'!M$13</f>
        <v>9.7200000000000006</v>
      </c>
      <c r="Q436" s="5">
        <f>'Price Catalogue - Services'!N$13</f>
        <v>0</v>
      </c>
      <c r="R436" s="38">
        <f>'Price Catalogue - Services'!O$13</f>
        <v>0</v>
      </c>
      <c r="S436" s="17" t="str">
        <f>'Price Catalogue - Services'!P$13</f>
        <v>N/A</v>
      </c>
      <c r="T436" s="5" t="str">
        <f>'Price Catalogue - Services'!Q$13</f>
        <v>N/A</v>
      </c>
      <c r="U436" s="17" t="str">
        <f>'Price Catalogue - Services'!R$13</f>
        <v>The number of provisioned virtual CPUs for powered on VMs, per vCPU.</v>
      </c>
      <c r="V436" s="17">
        <f>'Price Catalogue - Services'!S$13</f>
        <v>1</v>
      </c>
      <c r="W43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6" s="21">
        <f>PriceModelTable[[#This Row],[Service Fees]]+PriceModelTable[[#This Row],[Effort Bands]]</f>
        <v>0</v>
      </c>
      <c r="Z436" s="2"/>
      <c r="AA436" s="20"/>
    </row>
    <row r="437" spans="1:27" ht="11.25" customHeight="1" x14ac:dyDescent="0.25">
      <c r="A437" s="51" t="str">
        <f>'Volume Driver - NO EDIT'!$R$1</f>
        <v>2026</v>
      </c>
      <c r="B437" s="51">
        <f>'Volume Driver - NO EDIT'!$R$63</f>
        <v>9</v>
      </c>
      <c r="C437" s="51">
        <f>'Volume Driver - NO EDIT'!R$11</f>
        <v>61000</v>
      </c>
      <c r="D437" s="17" t="str">
        <f>'Price Catalogue - Services'!A$16</f>
        <v>gold-dr-p</v>
      </c>
      <c r="E437" s="17" t="str">
        <f>'Price Catalogue - Services'!B$16</f>
        <v>6.1.1.4</v>
      </c>
      <c r="F437" s="17">
        <f>'Price Catalogue - Services'!C$16</f>
        <v>4</v>
      </c>
      <c r="G437" s="17" t="str">
        <f>'Price Catalogue - Services'!D$16</f>
        <v>Managed datacentre</v>
      </c>
      <c r="H437" s="17" t="str">
        <f>'Price Catalogue - Services'!E$16</f>
        <v>Cloud Service</v>
      </c>
      <c r="I437" s="17" t="str">
        <f>'Price Catalogue - Services'!F$16</f>
        <v>Storage, gold, replicated</v>
      </c>
      <c r="J437" s="17" t="str">
        <f>'Price Catalogue - Services'!G$16</f>
        <v>GB</v>
      </c>
      <c r="K437" s="17" t="str">
        <f>'Price Catalogue - Services'!H$16</f>
        <v>Monthly service fee</v>
      </c>
      <c r="L437" s="17" t="str">
        <f>'Price Catalogue - Services'!I$16</f>
        <v>24/7</v>
      </c>
      <c r="M437" s="17" t="str">
        <f>'Price Catalogue - Services'!J$16</f>
        <v>private</v>
      </c>
      <c r="N437" s="17">
        <f>'Price Catalogue - Services'!K$16</f>
        <v>0</v>
      </c>
      <c r="O437" s="5">
        <f>'Price Catalogue - Services'!L$16</f>
        <v>0</v>
      </c>
      <c r="P437" s="5">
        <f>'Price Catalogue - Services'!M$16</f>
        <v>0.65</v>
      </c>
      <c r="Q437" s="5">
        <f>'Price Catalogue - Services'!N$16</f>
        <v>0</v>
      </c>
      <c r="R437" s="38">
        <f>'Price Catalogue - Services'!O$16</f>
        <v>0</v>
      </c>
      <c r="S437" s="17" t="str">
        <f>'Price Catalogue - Services'!P$16</f>
        <v>N/A</v>
      </c>
      <c r="T437" s="5" t="str">
        <f>'Price Catalogue - Services'!Q$16</f>
        <v>N/A</v>
      </c>
      <c r="U437" s="17" t="str">
        <f>'Price Catalogue - Services'!R$16</f>
        <v>The amount of provisioned storage, "gold" tier, with cross-datacentre replication, per GB.</v>
      </c>
      <c r="V437" s="17">
        <f>'Price Catalogue - Services'!S$16</f>
        <v>1</v>
      </c>
      <c r="W43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7" s="21">
        <f>PriceModelTable[[#This Row],[Service Fees]]+PriceModelTable[[#This Row],[Effort Bands]]</f>
        <v>0</v>
      </c>
      <c r="Z437" s="2"/>
      <c r="AA437" s="20"/>
    </row>
    <row r="438" spans="1:27" ht="11.25" customHeight="1" x14ac:dyDescent="0.25">
      <c r="A438" s="51" t="str">
        <f>'Volume Driver - NO EDIT'!$R$1</f>
        <v>2026</v>
      </c>
      <c r="B438" s="51">
        <f>'Volume Driver - NO EDIT'!$R$63</f>
        <v>9</v>
      </c>
      <c r="C438" s="51">
        <f>'Volume Driver - NO EDIT'!R$12</f>
        <v>37000</v>
      </c>
      <c r="D438" s="17" t="str">
        <f>'Price Catalogue - Services'!A$17</f>
        <v>gold-p</v>
      </c>
      <c r="E438" s="17" t="str">
        <f>'Price Catalogue - Services'!B$17</f>
        <v>6.1.1.4</v>
      </c>
      <c r="F438" s="17">
        <f>'Price Catalogue - Services'!C$17</f>
        <v>5</v>
      </c>
      <c r="G438" s="17" t="str">
        <f>'Price Catalogue - Services'!D$17</f>
        <v>Managed datacentre</v>
      </c>
      <c r="H438" s="17" t="str">
        <f>'Price Catalogue - Services'!E$17</f>
        <v>Cloud Service</v>
      </c>
      <c r="I438" s="17" t="str">
        <f>'Price Catalogue - Services'!F$17</f>
        <v>Storage, gold</v>
      </c>
      <c r="J438" s="17" t="str">
        <f>'Price Catalogue - Services'!G$17</f>
        <v>GB</v>
      </c>
      <c r="K438" s="17" t="str">
        <f>'Price Catalogue - Services'!H$17</f>
        <v>Monthly service fee</v>
      </c>
      <c r="L438" s="17" t="str">
        <f>'Price Catalogue - Services'!I$17</f>
        <v>24/7</v>
      </c>
      <c r="M438" s="17" t="str">
        <f>'Price Catalogue - Services'!J$17</f>
        <v>private</v>
      </c>
      <c r="N438" s="17">
        <f>'Price Catalogue - Services'!K$17</f>
        <v>0</v>
      </c>
      <c r="O438" s="5">
        <f>'Price Catalogue - Services'!L$17</f>
        <v>0</v>
      </c>
      <c r="P438" s="5">
        <f>'Price Catalogue - Services'!M$17</f>
        <v>0.32</v>
      </c>
      <c r="Q438" s="5">
        <f>'Price Catalogue - Services'!N$17</f>
        <v>0</v>
      </c>
      <c r="R438" s="38">
        <f>'Price Catalogue - Services'!O$17</f>
        <v>0</v>
      </c>
      <c r="S438" s="17" t="str">
        <f>'Price Catalogue - Services'!P$17</f>
        <v>N/A</v>
      </c>
      <c r="T438" s="5" t="str">
        <f>'Price Catalogue - Services'!Q$17</f>
        <v>N/A</v>
      </c>
      <c r="U438" s="17" t="str">
        <f>'Price Catalogue - Services'!R$17</f>
        <v>The amount of provisioned storage, "gold" tier, per GB.</v>
      </c>
      <c r="V438" s="17">
        <f>'Price Catalogue - Services'!S$17</f>
        <v>1</v>
      </c>
      <c r="W43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8" s="21">
        <f>PriceModelTable[[#This Row],[Service Fees]]+PriceModelTable[[#This Row],[Effort Bands]]</f>
        <v>0</v>
      </c>
      <c r="Z438" s="2"/>
      <c r="AA438" s="20"/>
    </row>
    <row r="439" spans="1:27" ht="11.25" customHeight="1" x14ac:dyDescent="0.25">
      <c r="A439" s="51" t="str">
        <f>'Volume Driver - NO EDIT'!$R$1</f>
        <v>2026</v>
      </c>
      <c r="B439" s="51">
        <f>'Volume Driver - NO EDIT'!$R$63</f>
        <v>9</v>
      </c>
      <c r="C439" s="51">
        <f>'Volume Driver - NO EDIT'!R$10</f>
        <v>1</v>
      </c>
      <c r="D439" s="17" t="str">
        <f>'Price Catalogue - Services'!A$15</f>
        <v>net-p</v>
      </c>
      <c r="E439" s="17" t="str">
        <f>'Price Catalogue - Services'!B$15</f>
        <v>6.1.1.4</v>
      </c>
      <c r="F439" s="17">
        <f>'Price Catalogue - Services'!C$15</f>
        <v>3</v>
      </c>
      <c r="G439" s="17" t="str">
        <f>'Price Catalogue - Services'!D$15</f>
        <v>Managed datacentre</v>
      </c>
      <c r="H439" s="17" t="str">
        <f>'Price Catalogue - Services'!E$15</f>
        <v>Cloud Service</v>
      </c>
      <c r="I439" s="17" t="str">
        <f>'Price Catalogue - Services'!F$15</f>
        <v>Compute, network</v>
      </c>
      <c r="J439" s="17" t="str">
        <f>'Price Catalogue - Services'!G$15</f>
        <v>managed datacentre</v>
      </c>
      <c r="K439" s="17" t="str">
        <f>'Price Catalogue - Services'!H$15</f>
        <v>Monthly service fee</v>
      </c>
      <c r="L439" s="17" t="str">
        <f>'Price Catalogue - Services'!I$15</f>
        <v>24/7</v>
      </c>
      <c r="M439" s="17" t="str">
        <f>'Price Catalogue - Services'!J$15</f>
        <v>private</v>
      </c>
      <c r="N439" s="17" t="str">
        <f>'Price Catalogue - Services'!K$15</f>
        <v>N/A</v>
      </c>
      <c r="O439" s="5">
        <f>'Price Catalogue - Services'!L$15</f>
        <v>0</v>
      </c>
      <c r="P439" s="5">
        <f>'Price Catalogue - Services'!M$15</f>
        <v>40500</v>
      </c>
      <c r="Q439" s="5">
        <f>'Price Catalogue - Services'!N$15</f>
        <v>0</v>
      </c>
      <c r="R439" s="38">
        <f>'Price Catalogue - Services'!O$15</f>
        <v>0</v>
      </c>
      <c r="S439" s="17" t="str">
        <f>'Price Catalogue - Services'!P$15</f>
        <v>N/A</v>
      </c>
      <c r="T439" s="5" t="str">
        <f>'Price Catalogue - Services'!Q$15</f>
        <v>N/A</v>
      </c>
      <c r="U439" s="17" t="str">
        <f>'Price Catalogue - Services'!R$15</f>
        <v>The cost for network management for the entire managed datacentre.</v>
      </c>
      <c r="V439" s="17">
        <f>'Price Catalogue - Services'!S$15</f>
        <v>1</v>
      </c>
      <c r="W43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3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39" s="21">
        <f>PriceModelTable[[#This Row],[Service Fees]]+PriceModelTable[[#This Row],[Effort Bands]]</f>
        <v>0</v>
      </c>
      <c r="Z439" s="2"/>
      <c r="AA439" s="20"/>
    </row>
    <row r="440" spans="1:27" ht="11.25" customHeight="1" x14ac:dyDescent="0.25">
      <c r="A440" s="51" t="str">
        <f>'Volume Driver - NO EDIT'!$R$1</f>
        <v>2026</v>
      </c>
      <c r="B440" s="51">
        <f>'Volume Driver - NO EDIT'!$R$63</f>
        <v>9</v>
      </c>
      <c r="C440" s="51">
        <f>'Volume Driver - NO EDIT'!R$9</f>
        <v>9600</v>
      </c>
      <c r="D440" s="17" t="str">
        <f>'Price Catalogue - Services'!A$14</f>
        <v>ram-p</v>
      </c>
      <c r="E440" s="17" t="str">
        <f>'Price Catalogue - Services'!B$14</f>
        <v>6.1.1.4</v>
      </c>
      <c r="F440" s="17">
        <f>'Price Catalogue - Services'!C$14</f>
        <v>2</v>
      </c>
      <c r="G440" s="17" t="str">
        <f>'Price Catalogue - Services'!D$14</f>
        <v>Managed datacentre</v>
      </c>
      <c r="H440" s="17" t="str">
        <f>'Price Catalogue - Services'!E$14</f>
        <v>Cloud Service</v>
      </c>
      <c r="I440" s="17" t="str">
        <f>'Price Catalogue - Services'!F$14</f>
        <v>Compute, RAM</v>
      </c>
      <c r="J440" s="17" t="str">
        <f>'Price Catalogue - Services'!G$14</f>
        <v>GB</v>
      </c>
      <c r="K440" s="17" t="str">
        <f>'Price Catalogue - Services'!H$14</f>
        <v>Monthly service fee</v>
      </c>
      <c r="L440" s="17" t="str">
        <f>'Price Catalogue - Services'!I$14</f>
        <v>24/7</v>
      </c>
      <c r="M440" s="17" t="str">
        <f>'Price Catalogue - Services'!J$14</f>
        <v>private</v>
      </c>
      <c r="N440" s="17">
        <f>'Price Catalogue - Services'!K$14</f>
        <v>0</v>
      </c>
      <c r="O440" s="5">
        <f>'Price Catalogue - Services'!L$14</f>
        <v>0</v>
      </c>
      <c r="P440" s="5">
        <f>'Price Catalogue - Services'!M$14</f>
        <v>3.24</v>
      </c>
      <c r="Q440" s="5">
        <f>'Price Catalogue - Services'!N$14</f>
        <v>0</v>
      </c>
      <c r="R440" s="38">
        <f>'Price Catalogue - Services'!O$14</f>
        <v>0</v>
      </c>
      <c r="S440" s="17" t="str">
        <f>'Price Catalogue - Services'!P$14</f>
        <v>N/A</v>
      </c>
      <c r="T440" s="5" t="str">
        <f>'Price Catalogue - Services'!Q$14</f>
        <v>N/A</v>
      </c>
      <c r="U440" s="17" t="str">
        <f>'Price Catalogue - Services'!R$14</f>
        <v>The amount of provisioned RAM for powered on VMs, per GB.</v>
      </c>
      <c r="V440" s="17">
        <f>'Price Catalogue - Services'!S$14</f>
        <v>1</v>
      </c>
      <c r="W44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0" s="21">
        <f>PriceModelTable[[#This Row],[Service Fees]]+PriceModelTable[[#This Row],[Effort Bands]]</f>
        <v>0</v>
      </c>
      <c r="Z440" s="2"/>
      <c r="AA440" s="20"/>
    </row>
    <row r="441" spans="1:27" ht="11.25" customHeight="1" x14ac:dyDescent="0.25">
      <c r="A441" s="51" t="str">
        <f>'Volume Driver - NO EDIT'!$R$1</f>
        <v>2026</v>
      </c>
      <c r="B441" s="51">
        <f>'Volume Driver - NO EDIT'!$R$63</f>
        <v>9</v>
      </c>
      <c r="C441" s="51">
        <f>'Volume Driver - NO EDIT'!R$13</f>
        <v>15000</v>
      </c>
      <c r="D441" s="17" t="str">
        <f>'Price Catalogue - Services'!A$18</f>
        <v>silver-dr-p</v>
      </c>
      <c r="E441" s="17" t="str">
        <f>'Price Catalogue - Services'!B$18</f>
        <v>6.1.1.4</v>
      </c>
      <c r="F441" s="17">
        <f>'Price Catalogue - Services'!C$18</f>
        <v>6</v>
      </c>
      <c r="G441" s="17" t="str">
        <f>'Price Catalogue - Services'!D$18</f>
        <v>Managed datacentre</v>
      </c>
      <c r="H441" s="17" t="str">
        <f>'Price Catalogue - Services'!E$18</f>
        <v>Cloud Service</v>
      </c>
      <c r="I441" s="17" t="str">
        <f>'Price Catalogue - Services'!F$18</f>
        <v>Storage, silver, replicated</v>
      </c>
      <c r="J441" s="17" t="str">
        <f>'Price Catalogue - Services'!G$18</f>
        <v>GB</v>
      </c>
      <c r="K441" s="17" t="str">
        <f>'Price Catalogue - Services'!H$18</f>
        <v>Monthly service fee</v>
      </c>
      <c r="L441" s="17" t="str">
        <f>'Price Catalogue - Services'!I$18</f>
        <v>24/7</v>
      </c>
      <c r="M441" s="17" t="str">
        <f>'Price Catalogue - Services'!J$18</f>
        <v>private</v>
      </c>
      <c r="N441" s="17">
        <f>'Price Catalogue - Services'!K$18</f>
        <v>0</v>
      </c>
      <c r="O441" s="5">
        <f>'Price Catalogue - Services'!L$18</f>
        <v>0</v>
      </c>
      <c r="P441" s="5">
        <f>'Price Catalogue - Services'!M$18</f>
        <v>0.41</v>
      </c>
      <c r="Q441" s="5">
        <f>'Price Catalogue - Services'!N$18</f>
        <v>0</v>
      </c>
      <c r="R441" s="38">
        <f>'Price Catalogue - Services'!O$18</f>
        <v>0</v>
      </c>
      <c r="S441" s="17" t="str">
        <f>'Price Catalogue - Services'!P$18</f>
        <v>N/A</v>
      </c>
      <c r="T441" s="5" t="str">
        <f>'Price Catalogue - Services'!Q$18</f>
        <v>N/A</v>
      </c>
      <c r="U441" s="17" t="str">
        <f>'Price Catalogue - Services'!R$18</f>
        <v>The amount of provisioned storage, "silver" tier, with cross-datacentre replication, per GB.</v>
      </c>
      <c r="V441" s="17">
        <f>'Price Catalogue - Services'!S$18</f>
        <v>1</v>
      </c>
      <c r="W44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1" s="21">
        <f>PriceModelTable[[#This Row],[Service Fees]]+PriceModelTable[[#This Row],[Effort Bands]]</f>
        <v>0</v>
      </c>
      <c r="Z441" s="2"/>
      <c r="AA441" s="20"/>
    </row>
    <row r="442" spans="1:27" ht="11.25" customHeight="1" x14ac:dyDescent="0.25">
      <c r="A442" s="51" t="str">
        <f>'Volume Driver - NO EDIT'!$R$1</f>
        <v>2026</v>
      </c>
      <c r="B442" s="51">
        <f>'Volume Driver - NO EDIT'!$R$63</f>
        <v>9</v>
      </c>
      <c r="C442" s="51">
        <f>'Volume Driver - NO EDIT'!R$14</f>
        <v>145000</v>
      </c>
      <c r="D442" s="17" t="str">
        <f>'Price Catalogue - Services'!A$19</f>
        <v>silver-p</v>
      </c>
      <c r="E442" s="17" t="str">
        <f>'Price Catalogue - Services'!B$19</f>
        <v>6.1.1.4</v>
      </c>
      <c r="F442" s="17">
        <f>'Price Catalogue - Services'!C$19</f>
        <v>7</v>
      </c>
      <c r="G442" s="17" t="str">
        <f>'Price Catalogue - Services'!D$19</f>
        <v>Managed datacentre</v>
      </c>
      <c r="H442" s="17" t="str">
        <f>'Price Catalogue - Services'!E$19</f>
        <v>Cloud Service</v>
      </c>
      <c r="I442" s="17" t="str">
        <f>'Price Catalogue - Services'!F$19</f>
        <v>Storage, silver</v>
      </c>
      <c r="J442" s="17" t="str">
        <f>'Price Catalogue - Services'!G$19</f>
        <v>GB</v>
      </c>
      <c r="K442" s="17" t="str">
        <f>'Price Catalogue - Services'!H$19</f>
        <v>Monthly service fee</v>
      </c>
      <c r="L442" s="17" t="str">
        <f>'Price Catalogue - Services'!I$19</f>
        <v>24/7</v>
      </c>
      <c r="M442" s="17" t="str">
        <f>'Price Catalogue - Services'!J$19</f>
        <v>private</v>
      </c>
      <c r="N442" s="17">
        <f>'Price Catalogue - Services'!K$19</f>
        <v>0</v>
      </c>
      <c r="O442" s="5">
        <f>'Price Catalogue - Services'!L$19</f>
        <v>0</v>
      </c>
      <c r="P442" s="5">
        <f>'Price Catalogue - Services'!M$19</f>
        <v>0.2</v>
      </c>
      <c r="Q442" s="5">
        <f>'Price Catalogue - Services'!N$19</f>
        <v>0</v>
      </c>
      <c r="R442" s="38">
        <f>'Price Catalogue - Services'!O$19</f>
        <v>0</v>
      </c>
      <c r="S442" s="17" t="str">
        <f>'Price Catalogue - Services'!P$19</f>
        <v>N/A</v>
      </c>
      <c r="T442" s="5" t="str">
        <f>'Price Catalogue - Services'!Q$19</f>
        <v>N/A</v>
      </c>
      <c r="U442" s="17" t="str">
        <f>'Price Catalogue - Services'!R$19</f>
        <v>The amount of provisioned storage, "silver" tier, per GB.</v>
      </c>
      <c r="V442" s="17">
        <f>'Price Catalogue - Services'!S$19</f>
        <v>1</v>
      </c>
      <c r="W44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2" s="42">
        <f>PriceModelTable[[#This Row],[Service Fees]]+PriceModelTable[[#This Row],[Effort Bands]]</f>
        <v>0</v>
      </c>
      <c r="Z442" s="2"/>
      <c r="AA442" s="20"/>
    </row>
    <row r="443" spans="1:27" ht="11.25" customHeight="1" x14ac:dyDescent="0.25">
      <c r="A443" s="51" t="str">
        <f>'Volume Driver - NO EDIT'!$R$1</f>
        <v>2026</v>
      </c>
      <c r="B443" s="51">
        <f>'Volume Driver - NO EDIT'!$R$63</f>
        <v>9</v>
      </c>
      <c r="C443" s="51">
        <f>'Volume Driver - NO EDIT'!R$23</f>
        <v>0</v>
      </c>
      <c r="D443" s="17" t="str">
        <f>'Price Catalogue - Services'!A$28</f>
        <v>bronze-tc</v>
      </c>
      <c r="E443" s="17" t="str">
        <f>'Price Catalogue - Services'!B$28</f>
        <v>6.1.1.4</v>
      </c>
      <c r="F443" s="17">
        <f>'Price Catalogue - Services'!C$28</f>
        <v>8</v>
      </c>
      <c r="G443" s="17" t="str">
        <f>'Price Catalogue - Services'!D$28</f>
        <v>Managed datacentre</v>
      </c>
      <c r="H443" s="17" t="str">
        <f>'Price Catalogue - Services'!E$28</f>
        <v>Cloud Service</v>
      </c>
      <c r="I443" s="17" t="str">
        <f>'Price Catalogue - Services'!F$28</f>
        <v>Storage, bronze</v>
      </c>
      <c r="J443" s="17" t="str">
        <f>'Price Catalogue - Services'!G$28</f>
        <v>GB</v>
      </c>
      <c r="K443" s="17" t="str">
        <f>'Price Catalogue - Services'!H$28</f>
        <v>Monthly service fee</v>
      </c>
      <c r="L443" s="17" t="str">
        <f>'Price Catalogue - Services'!I$28</f>
        <v>24/7</v>
      </c>
      <c r="M443" s="17" t="str">
        <f>'Price Catalogue - Services'!J$28</f>
        <v>trusted community</v>
      </c>
      <c r="N443" s="17" t="str">
        <f>'Price Catalogue - Services'!K$28</f>
        <v>N/A</v>
      </c>
      <c r="O443" s="5">
        <f>'Price Catalogue - Services'!L$28</f>
        <v>0</v>
      </c>
      <c r="P443" s="5" t="str">
        <f>'Price Catalogue - Services'!M$28</f>
        <v>N/A</v>
      </c>
      <c r="Q443" s="5">
        <f>'Price Catalogue - Services'!N$28</f>
        <v>0</v>
      </c>
      <c r="R443" s="38">
        <f>'Price Catalogue - Services'!O$28</f>
        <v>0</v>
      </c>
      <c r="S443" s="17" t="str">
        <f>'Price Catalogue - Services'!P$28</f>
        <v>N/A</v>
      </c>
      <c r="T443" s="5" t="str">
        <f>'Price Catalogue - Services'!Q$28</f>
        <v>N/A</v>
      </c>
      <c r="U443" s="17" t="str">
        <f>'Price Catalogue - Services'!R$28</f>
        <v>The amount of provisioned storage, "bronze" tier, per GB.</v>
      </c>
      <c r="V443" s="17">
        <f>'Price Catalogue - Services'!S$28</f>
        <v>1</v>
      </c>
      <c r="W44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3" s="42">
        <f>PriceModelTable[[#This Row],[Service Fees]]+PriceModelTable[[#This Row],[Effort Bands]]</f>
        <v>0</v>
      </c>
      <c r="Z443" s="2"/>
      <c r="AA443" s="20"/>
    </row>
    <row r="444" spans="1:27" ht="11.25" customHeight="1" x14ac:dyDescent="0.25">
      <c r="A444" s="51" t="str">
        <f>'Volume Driver - NO EDIT'!$R$1</f>
        <v>2026</v>
      </c>
      <c r="B444" s="51">
        <f>'Volume Driver - NO EDIT'!$R$63</f>
        <v>9</v>
      </c>
      <c r="C444" s="51">
        <f>'Volume Driver - NO EDIT'!R$16</f>
        <v>0</v>
      </c>
      <c r="D444" s="17" t="str">
        <f>'Price Catalogue - Services'!A$21</f>
        <v>cpu-tc</v>
      </c>
      <c r="E444" s="17" t="str">
        <f>'Price Catalogue - Services'!B$21</f>
        <v>6.1.1.4</v>
      </c>
      <c r="F444" s="17">
        <f>'Price Catalogue - Services'!C$21</f>
        <v>1</v>
      </c>
      <c r="G444" s="17" t="str">
        <f>'Price Catalogue - Services'!D$21</f>
        <v>Managed datacentre</v>
      </c>
      <c r="H444" s="17" t="str">
        <f>'Price Catalogue - Services'!E$21</f>
        <v>Cloud Service</v>
      </c>
      <c r="I444" s="17" t="str">
        <f>'Price Catalogue - Services'!F$21</f>
        <v>Compute, CPU</v>
      </c>
      <c r="J444" s="17" t="str">
        <f>'Price Catalogue - Services'!G$21</f>
        <v>vCPU</v>
      </c>
      <c r="K444" s="17" t="str">
        <f>'Price Catalogue - Services'!H$21</f>
        <v>Monthly service fee</v>
      </c>
      <c r="L444" s="17" t="str">
        <f>'Price Catalogue - Services'!I$21</f>
        <v>24/7</v>
      </c>
      <c r="M444" s="17" t="str">
        <f>'Price Catalogue - Services'!J$21</f>
        <v>trusted community</v>
      </c>
      <c r="N444" s="17" t="str">
        <f>'Price Catalogue - Services'!K$21</f>
        <v>N/A</v>
      </c>
      <c r="O444" s="5">
        <f>'Price Catalogue - Services'!L$21</f>
        <v>0</v>
      </c>
      <c r="P444" s="5" t="str">
        <f>'Price Catalogue - Services'!M$21</f>
        <v>N/A</v>
      </c>
      <c r="Q444" s="5">
        <f>'Price Catalogue - Services'!N$21</f>
        <v>0</v>
      </c>
      <c r="R444" s="38">
        <f>'Price Catalogue - Services'!O$21</f>
        <v>0</v>
      </c>
      <c r="S444" s="17" t="str">
        <f>'Price Catalogue - Services'!P$21</f>
        <v>N/A</v>
      </c>
      <c r="T444" s="5" t="str">
        <f>'Price Catalogue - Services'!Q$21</f>
        <v>N/A</v>
      </c>
      <c r="U444" s="17" t="str">
        <f>'Price Catalogue - Services'!R$21</f>
        <v>The number of provisioned virtual CPUs for powered on VMs, per vCPU.</v>
      </c>
      <c r="V444" s="17">
        <f>'Price Catalogue - Services'!S$21</f>
        <v>1</v>
      </c>
      <c r="W44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4" s="42">
        <f>PriceModelTable[[#This Row],[Service Fees]]+PriceModelTable[[#This Row],[Effort Bands]]</f>
        <v>0</v>
      </c>
      <c r="Z444" s="2"/>
      <c r="AA444" s="20"/>
    </row>
    <row r="445" spans="1:27" ht="11.25" customHeight="1" x14ac:dyDescent="0.25">
      <c r="A445" s="51" t="str">
        <f>'Volume Driver - NO EDIT'!$R$1</f>
        <v>2026</v>
      </c>
      <c r="B445" s="51">
        <f>'Volume Driver - NO EDIT'!$R$63</f>
        <v>9</v>
      </c>
      <c r="C445" s="51">
        <f>'Volume Driver - NO EDIT'!R$19</f>
        <v>0</v>
      </c>
      <c r="D445" s="17" t="str">
        <f>'Price Catalogue - Services'!A$24</f>
        <v>gold-dr-tc</v>
      </c>
      <c r="E445" s="17" t="str">
        <f>'Price Catalogue - Services'!B$24</f>
        <v>6.1.1.4</v>
      </c>
      <c r="F445" s="17">
        <f>'Price Catalogue - Services'!C$24</f>
        <v>4</v>
      </c>
      <c r="G445" s="17" t="str">
        <f>'Price Catalogue - Services'!D$24</f>
        <v>Managed datacentre</v>
      </c>
      <c r="H445" s="17" t="str">
        <f>'Price Catalogue - Services'!E$24</f>
        <v>Cloud Service</v>
      </c>
      <c r="I445" s="17" t="str">
        <f>'Price Catalogue - Services'!F$24</f>
        <v>Storage, gold, replicated</v>
      </c>
      <c r="J445" s="17" t="str">
        <f>'Price Catalogue - Services'!G$24</f>
        <v>GB</v>
      </c>
      <c r="K445" s="17" t="str">
        <f>'Price Catalogue - Services'!H$24</f>
        <v>Monthly service fee</v>
      </c>
      <c r="L445" s="17" t="str">
        <f>'Price Catalogue - Services'!I$24</f>
        <v>24/7</v>
      </c>
      <c r="M445" s="17" t="str">
        <f>'Price Catalogue - Services'!J$24</f>
        <v>trusted community</v>
      </c>
      <c r="N445" s="17" t="str">
        <f>'Price Catalogue - Services'!K$24</f>
        <v>N/A</v>
      </c>
      <c r="O445" s="5">
        <f>'Price Catalogue - Services'!L$24</f>
        <v>0</v>
      </c>
      <c r="P445" s="5" t="str">
        <f>'Price Catalogue - Services'!M$24</f>
        <v>N/A</v>
      </c>
      <c r="Q445" s="5">
        <f>'Price Catalogue - Services'!N$24</f>
        <v>0</v>
      </c>
      <c r="R445" s="38">
        <f>'Price Catalogue - Services'!O$24</f>
        <v>0</v>
      </c>
      <c r="S445" s="17" t="str">
        <f>'Price Catalogue - Services'!P$24</f>
        <v>N/A</v>
      </c>
      <c r="T445" s="5" t="str">
        <f>'Price Catalogue - Services'!Q$24</f>
        <v>N/A</v>
      </c>
      <c r="U445" s="17" t="str">
        <f>'Price Catalogue - Services'!R$24</f>
        <v>The amount of provisioned storage, "gold" tier, with cross-datacentre replication, per GB.</v>
      </c>
      <c r="V445" s="17">
        <f>'Price Catalogue - Services'!S$24</f>
        <v>1</v>
      </c>
      <c r="W44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5" s="42">
        <f>PriceModelTable[[#This Row],[Service Fees]]+PriceModelTable[[#This Row],[Effort Bands]]</f>
        <v>0</v>
      </c>
      <c r="Z445" s="2"/>
      <c r="AA445" s="20"/>
    </row>
    <row r="446" spans="1:27" ht="11.25" customHeight="1" x14ac:dyDescent="0.25">
      <c r="A446" s="51" t="str">
        <f>'Volume Driver - NO EDIT'!$R$1</f>
        <v>2026</v>
      </c>
      <c r="B446" s="51">
        <f>'Volume Driver - NO EDIT'!$R$63</f>
        <v>9</v>
      </c>
      <c r="C446" s="51">
        <f>'Volume Driver - NO EDIT'!R$20</f>
        <v>0</v>
      </c>
      <c r="D446" s="17" t="str">
        <f>'Price Catalogue - Services'!A$25</f>
        <v>gold-tc</v>
      </c>
      <c r="E446" s="17" t="str">
        <f>'Price Catalogue - Services'!B$25</f>
        <v>6.1.1.4</v>
      </c>
      <c r="F446" s="17">
        <f>'Price Catalogue - Services'!C$25</f>
        <v>5</v>
      </c>
      <c r="G446" s="17" t="str">
        <f>'Price Catalogue - Services'!D$25</f>
        <v>Managed datacentre</v>
      </c>
      <c r="H446" s="17" t="str">
        <f>'Price Catalogue - Services'!E$25</f>
        <v>Cloud Service</v>
      </c>
      <c r="I446" s="17" t="str">
        <f>'Price Catalogue - Services'!F$25</f>
        <v>Storage, gold</v>
      </c>
      <c r="J446" s="17" t="str">
        <f>'Price Catalogue - Services'!G$25</f>
        <v>GB</v>
      </c>
      <c r="K446" s="17" t="str">
        <f>'Price Catalogue - Services'!H$25</f>
        <v>Monthly service fee</v>
      </c>
      <c r="L446" s="17" t="str">
        <f>'Price Catalogue - Services'!I$25</f>
        <v>24/7</v>
      </c>
      <c r="M446" s="17" t="str">
        <f>'Price Catalogue - Services'!J$25</f>
        <v>trusted community</v>
      </c>
      <c r="N446" s="17" t="str">
        <f>'Price Catalogue - Services'!K$25</f>
        <v>N/A</v>
      </c>
      <c r="O446" s="5">
        <f>'Price Catalogue - Services'!L$25</f>
        <v>0</v>
      </c>
      <c r="P446" s="5" t="str">
        <f>'Price Catalogue - Services'!M$25</f>
        <v>N/A</v>
      </c>
      <c r="Q446" s="5">
        <f>'Price Catalogue - Services'!N$25</f>
        <v>0</v>
      </c>
      <c r="R446" s="38">
        <f>'Price Catalogue - Services'!O$25</f>
        <v>0</v>
      </c>
      <c r="S446" s="17" t="str">
        <f>'Price Catalogue - Services'!P$25</f>
        <v>N/A</v>
      </c>
      <c r="T446" s="5" t="str">
        <f>'Price Catalogue - Services'!Q$25</f>
        <v>N/A</v>
      </c>
      <c r="U446" s="17" t="str">
        <f>'Price Catalogue - Services'!R$25</f>
        <v>The amount of provisioned storage, "gold" tier, per GB.</v>
      </c>
      <c r="V446" s="17">
        <f>'Price Catalogue - Services'!S$25</f>
        <v>1</v>
      </c>
      <c r="W44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6" s="42">
        <f>PriceModelTable[[#This Row],[Service Fees]]+PriceModelTable[[#This Row],[Effort Bands]]</f>
        <v>0</v>
      </c>
      <c r="Z446" s="2"/>
      <c r="AA446" s="20"/>
    </row>
    <row r="447" spans="1:27" ht="11.25" customHeight="1" x14ac:dyDescent="0.25">
      <c r="A447" s="51" t="str">
        <f>'Volume Driver - NO EDIT'!$R$1</f>
        <v>2026</v>
      </c>
      <c r="B447" s="51">
        <f>'Volume Driver - NO EDIT'!$R$63</f>
        <v>9</v>
      </c>
      <c r="C447" s="51">
        <f>'Volume Driver - NO EDIT'!R$18</f>
        <v>0</v>
      </c>
      <c r="D447" s="17" t="str">
        <f>'Price Catalogue - Services'!A$23</f>
        <v>net-tc</v>
      </c>
      <c r="E447" s="17" t="str">
        <f>'Price Catalogue - Services'!B$23</f>
        <v>6.1.1.4</v>
      </c>
      <c r="F447" s="17">
        <f>'Price Catalogue - Services'!C$23</f>
        <v>3</v>
      </c>
      <c r="G447" s="17" t="str">
        <f>'Price Catalogue - Services'!D$23</f>
        <v>Managed datacentre</v>
      </c>
      <c r="H447" s="17" t="str">
        <f>'Price Catalogue - Services'!E$23</f>
        <v>Cloud Service</v>
      </c>
      <c r="I447" s="17" t="str">
        <f>'Price Catalogue - Services'!F$23</f>
        <v>Compute, network</v>
      </c>
      <c r="J447" s="17" t="str">
        <f>'Price Catalogue - Services'!G$23</f>
        <v>managed datacentre</v>
      </c>
      <c r="K447" s="17" t="str">
        <f>'Price Catalogue - Services'!H$23</f>
        <v>Monthly service fee</v>
      </c>
      <c r="L447" s="17" t="str">
        <f>'Price Catalogue - Services'!I$23</f>
        <v>24/7</v>
      </c>
      <c r="M447" s="17" t="str">
        <f>'Price Catalogue - Services'!J$23</f>
        <v>trusted community</v>
      </c>
      <c r="N447" s="17" t="str">
        <f>'Price Catalogue - Services'!K$23</f>
        <v>N/A</v>
      </c>
      <c r="O447" s="5">
        <f>'Price Catalogue - Services'!L$23</f>
        <v>0</v>
      </c>
      <c r="P447" s="5" t="str">
        <f>'Price Catalogue - Services'!M$23</f>
        <v>N/A</v>
      </c>
      <c r="Q447" s="5">
        <f>'Price Catalogue - Services'!N$23</f>
        <v>0</v>
      </c>
      <c r="R447" s="38">
        <f>'Price Catalogue - Services'!O$23</f>
        <v>0</v>
      </c>
      <c r="S447" s="17" t="str">
        <f>'Price Catalogue - Services'!P$23</f>
        <v>N/A</v>
      </c>
      <c r="T447" s="5" t="str">
        <f>'Price Catalogue - Services'!Q$23</f>
        <v>N/A</v>
      </c>
      <c r="U447" s="17" t="str">
        <f>'Price Catalogue - Services'!R$23</f>
        <v>The cost for network management for the entire managed datacentre.</v>
      </c>
      <c r="V447" s="17">
        <f>'Price Catalogue - Services'!S$23</f>
        <v>1</v>
      </c>
      <c r="W44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7" s="42">
        <f>PriceModelTable[[#This Row],[Service Fees]]+PriceModelTable[[#This Row],[Effort Bands]]</f>
        <v>0</v>
      </c>
      <c r="Z447" s="2"/>
      <c r="AA447" s="20"/>
    </row>
    <row r="448" spans="1:27" ht="11.25" customHeight="1" x14ac:dyDescent="0.25">
      <c r="A448" s="51" t="str">
        <f>'Volume Driver - NO EDIT'!$R$1</f>
        <v>2026</v>
      </c>
      <c r="B448" s="51">
        <f>'Volume Driver - NO EDIT'!$R$63</f>
        <v>9</v>
      </c>
      <c r="C448" s="51">
        <f>'Volume Driver - NO EDIT'!R$17</f>
        <v>0</v>
      </c>
      <c r="D448" s="17" t="str">
        <f>'Price Catalogue - Services'!A$22</f>
        <v>ram-tc</v>
      </c>
      <c r="E448" s="17" t="str">
        <f>'Price Catalogue - Services'!B$22</f>
        <v>6.1.1.4</v>
      </c>
      <c r="F448" s="17">
        <f>'Price Catalogue - Services'!C$22</f>
        <v>2</v>
      </c>
      <c r="G448" s="17" t="str">
        <f>'Price Catalogue - Services'!D$22</f>
        <v>Managed datacentre</v>
      </c>
      <c r="H448" s="17" t="str">
        <f>'Price Catalogue - Services'!E$22</f>
        <v>Cloud Service</v>
      </c>
      <c r="I448" s="17" t="str">
        <f>'Price Catalogue - Services'!F$22</f>
        <v>Compute, RAM</v>
      </c>
      <c r="J448" s="17" t="str">
        <f>'Price Catalogue - Services'!G$22</f>
        <v>GB</v>
      </c>
      <c r="K448" s="17" t="str">
        <f>'Price Catalogue - Services'!H$22</f>
        <v>Monthly service fee</v>
      </c>
      <c r="L448" s="17" t="str">
        <f>'Price Catalogue - Services'!I$22</f>
        <v>24/7</v>
      </c>
      <c r="M448" s="17" t="str">
        <f>'Price Catalogue - Services'!J$22</f>
        <v>trusted community</v>
      </c>
      <c r="N448" s="17" t="str">
        <f>'Price Catalogue - Services'!K$22</f>
        <v>N/A</v>
      </c>
      <c r="O448" s="5">
        <f>'Price Catalogue - Services'!L$22</f>
        <v>0</v>
      </c>
      <c r="P448" s="5" t="str">
        <f>'Price Catalogue - Services'!M$22</f>
        <v>N/A</v>
      </c>
      <c r="Q448" s="5">
        <f>'Price Catalogue - Services'!N$22</f>
        <v>0</v>
      </c>
      <c r="R448" s="38">
        <f>'Price Catalogue - Services'!O$22</f>
        <v>0</v>
      </c>
      <c r="S448" s="17" t="str">
        <f>'Price Catalogue - Services'!P$22</f>
        <v>N/A</v>
      </c>
      <c r="T448" s="5" t="str">
        <f>'Price Catalogue - Services'!Q$22</f>
        <v>N/A</v>
      </c>
      <c r="U448" s="17" t="str">
        <f>'Price Catalogue - Services'!R$22</f>
        <v>The amount of provisioned RAM for powered on VMs, per GB.</v>
      </c>
      <c r="V448" s="17">
        <f>'Price Catalogue - Services'!S$22</f>
        <v>1</v>
      </c>
      <c r="W44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8" s="42">
        <f>PriceModelTable[[#This Row],[Service Fees]]+PriceModelTable[[#This Row],[Effort Bands]]</f>
        <v>0</v>
      </c>
      <c r="Z448" s="2"/>
      <c r="AA448" s="20"/>
    </row>
    <row r="449" spans="1:27" ht="11.25" customHeight="1" x14ac:dyDescent="0.25">
      <c r="A449" s="51" t="str">
        <f>'Volume Driver - NO EDIT'!$R$1</f>
        <v>2026</v>
      </c>
      <c r="B449" s="51">
        <f>'Volume Driver - NO EDIT'!$R$63</f>
        <v>9</v>
      </c>
      <c r="C449" s="51">
        <f>'Volume Driver - NO EDIT'!R$21</f>
        <v>0</v>
      </c>
      <c r="D449" s="17" t="str">
        <f>'Price Catalogue - Services'!A$26</f>
        <v>silver-dr-tc</v>
      </c>
      <c r="E449" s="17" t="str">
        <f>'Price Catalogue - Services'!B$26</f>
        <v>6.1.1.4</v>
      </c>
      <c r="F449" s="17">
        <f>'Price Catalogue - Services'!C$26</f>
        <v>6</v>
      </c>
      <c r="G449" s="17" t="str">
        <f>'Price Catalogue - Services'!D$26</f>
        <v>Managed datacentre</v>
      </c>
      <c r="H449" s="17" t="str">
        <f>'Price Catalogue - Services'!E$26</f>
        <v>Cloud Service</v>
      </c>
      <c r="I449" s="17" t="str">
        <f>'Price Catalogue - Services'!F$26</f>
        <v>Storage, silver, replicated</v>
      </c>
      <c r="J449" s="17" t="str">
        <f>'Price Catalogue - Services'!G$26</f>
        <v>GB</v>
      </c>
      <c r="K449" s="17" t="str">
        <f>'Price Catalogue - Services'!H$26</f>
        <v>Monthly service fee</v>
      </c>
      <c r="L449" s="17" t="str">
        <f>'Price Catalogue - Services'!I$26</f>
        <v>24/7</v>
      </c>
      <c r="M449" s="17" t="str">
        <f>'Price Catalogue - Services'!J$26</f>
        <v>trusted community</v>
      </c>
      <c r="N449" s="17" t="str">
        <f>'Price Catalogue - Services'!K$26</f>
        <v>N/A</v>
      </c>
      <c r="O449" s="5">
        <f>'Price Catalogue - Services'!L$26</f>
        <v>0</v>
      </c>
      <c r="P449" s="5" t="str">
        <f>'Price Catalogue - Services'!M$26</f>
        <v>N/A</v>
      </c>
      <c r="Q449" s="5">
        <f>'Price Catalogue - Services'!N$26</f>
        <v>0</v>
      </c>
      <c r="R449" s="38">
        <f>'Price Catalogue - Services'!O$26</f>
        <v>0</v>
      </c>
      <c r="S449" s="17" t="str">
        <f>'Price Catalogue - Services'!P$26</f>
        <v>N/A</v>
      </c>
      <c r="T449" s="5" t="str">
        <f>'Price Catalogue - Services'!Q$26</f>
        <v>N/A</v>
      </c>
      <c r="U449" s="17" t="str">
        <f>'Price Catalogue - Services'!R$26</f>
        <v>The amount of provisioned storage, "silver" tier, with cross-datacentre replication, per GB.</v>
      </c>
      <c r="V449" s="17">
        <f>'Price Catalogue - Services'!S$26</f>
        <v>1</v>
      </c>
      <c r="W44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4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49" s="42">
        <f>PriceModelTable[[#This Row],[Service Fees]]+PriceModelTable[[#This Row],[Effort Bands]]</f>
        <v>0</v>
      </c>
      <c r="Z449" s="2"/>
      <c r="AA449" s="20"/>
    </row>
    <row r="450" spans="1:27" ht="11.25" customHeight="1" x14ac:dyDescent="0.25">
      <c r="A450" s="51" t="str">
        <f>'Volume Driver - NO EDIT'!$R$1</f>
        <v>2026</v>
      </c>
      <c r="B450" s="51">
        <f>'Volume Driver - NO EDIT'!$R$63</f>
        <v>9</v>
      </c>
      <c r="C450" s="51">
        <f>'Volume Driver - NO EDIT'!R$22</f>
        <v>0</v>
      </c>
      <c r="D450" s="17" t="str">
        <f>'Price Catalogue - Services'!A$27</f>
        <v>silver-tc</v>
      </c>
      <c r="E450" s="17" t="str">
        <f>'Price Catalogue - Services'!B$27</f>
        <v>6.1.1.4</v>
      </c>
      <c r="F450" s="17">
        <f>'Price Catalogue - Services'!C$27</f>
        <v>7</v>
      </c>
      <c r="G450" s="17" t="str">
        <f>'Price Catalogue - Services'!D$27</f>
        <v>Managed datacentre</v>
      </c>
      <c r="H450" s="17" t="str">
        <f>'Price Catalogue - Services'!E$27</f>
        <v>Cloud Service</v>
      </c>
      <c r="I450" s="17" t="str">
        <f>'Price Catalogue - Services'!F$27</f>
        <v>Storage, silver</v>
      </c>
      <c r="J450" s="17" t="str">
        <f>'Price Catalogue - Services'!G$27</f>
        <v>GB</v>
      </c>
      <c r="K450" s="17" t="str">
        <f>'Price Catalogue - Services'!H$27</f>
        <v>Monthly service fee</v>
      </c>
      <c r="L450" s="17" t="str">
        <f>'Price Catalogue - Services'!I$27</f>
        <v>24/7</v>
      </c>
      <c r="M450" s="17" t="str">
        <f>'Price Catalogue - Services'!J$27</f>
        <v>trusted community</v>
      </c>
      <c r="N450" s="17" t="str">
        <f>'Price Catalogue - Services'!K$27</f>
        <v>N/A</v>
      </c>
      <c r="O450" s="5">
        <f>'Price Catalogue - Services'!L$27</f>
        <v>0</v>
      </c>
      <c r="P450" s="5" t="str">
        <f>'Price Catalogue - Services'!M$27</f>
        <v>N/A</v>
      </c>
      <c r="Q450" s="5">
        <f>'Price Catalogue - Services'!N$27</f>
        <v>0</v>
      </c>
      <c r="R450" s="38">
        <f>'Price Catalogue - Services'!O$27</f>
        <v>0</v>
      </c>
      <c r="S450" s="17" t="str">
        <f>'Price Catalogue - Services'!P$27</f>
        <v>N/A</v>
      </c>
      <c r="T450" s="5" t="str">
        <f>'Price Catalogue - Services'!Q$27</f>
        <v>N/A</v>
      </c>
      <c r="U450" s="17" t="str">
        <f>'Price Catalogue - Services'!R$27</f>
        <v>The amount of provisioned storage, "silver" tier, per GB.</v>
      </c>
      <c r="V450" s="17">
        <f>'Price Catalogue - Services'!S$27</f>
        <v>1</v>
      </c>
      <c r="W45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0" s="42">
        <f>PriceModelTable[[#This Row],[Service Fees]]+PriceModelTable[[#This Row],[Effort Bands]]</f>
        <v>0</v>
      </c>
      <c r="Z450" s="2"/>
      <c r="AA450" s="20"/>
    </row>
    <row r="451" spans="1:27" ht="11.25" customHeight="1" x14ac:dyDescent="0.25">
      <c r="A451" s="51" t="str">
        <f>'Volume Driver - NO EDIT'!$R$1</f>
        <v>2026</v>
      </c>
      <c r="B451" s="51">
        <f>'Volume Driver - NO EDIT'!$R$63</f>
        <v>9</v>
      </c>
      <c r="C451" s="51">
        <f>'Volume Driver - NO EDIT'!R$26</f>
        <v>680</v>
      </c>
      <c r="D451" s="17" t="str">
        <f>'Price Catalogue - Services'!A$31</f>
        <v>lic-lnx</v>
      </c>
      <c r="E451" s="17" t="str">
        <f>'Price Catalogue - Services'!B$31</f>
        <v>6.1.1.5</v>
      </c>
      <c r="F451" s="17">
        <f>'Price Catalogue - Services'!C$31</f>
        <v>0</v>
      </c>
      <c r="G451" s="17" t="str">
        <f>'Price Catalogue - Services'!D$31</f>
        <v>Managed datacentre</v>
      </c>
      <c r="H451" s="17" t="str">
        <f>'Price Catalogue - Services'!E$31</f>
        <v>Managed OS</v>
      </c>
      <c r="I451" s="17" t="str">
        <f>'Price Catalogue - Services'!F$31</f>
        <v>OS license, Linux</v>
      </c>
      <c r="J451" s="17" t="str">
        <f>'Price Catalogue - Services'!G$31</f>
        <v>VM</v>
      </c>
      <c r="K451" s="17" t="str">
        <f>'Price Catalogue - Services'!H$31</f>
        <v>Monthly service fee</v>
      </c>
      <c r="L451" s="17" t="str">
        <f>'Price Catalogue - Services'!I$31</f>
        <v>24/7</v>
      </c>
      <c r="M451" s="17" t="str">
        <f>'Price Catalogue - Services'!J$31</f>
        <v>private</v>
      </c>
      <c r="N451" s="17">
        <f>'Price Catalogue - Services'!K$31</f>
        <v>0</v>
      </c>
      <c r="O451" s="5">
        <f>'Price Catalogue - Services'!L$31</f>
        <v>0</v>
      </c>
      <c r="P451" s="5">
        <f>'Price Catalogue - Services'!M$31</f>
        <v>31.5</v>
      </c>
      <c r="Q451" s="5">
        <f>'Price Catalogue - Services'!N$31</f>
        <v>0</v>
      </c>
      <c r="R451" s="38">
        <f>'Price Catalogue - Services'!O$31</f>
        <v>0</v>
      </c>
      <c r="S451" s="17" t="str">
        <f>'Price Catalogue - Services'!P$31</f>
        <v>N/A</v>
      </c>
      <c r="T451" s="5" t="str">
        <f>'Price Catalogue - Services'!Q$31</f>
        <v>N/A</v>
      </c>
      <c r="U451" s="17" t="str">
        <f>'Price Catalogue - Services'!R$31</f>
        <v>The license for one instance of RHEL for a powered on VM.</v>
      </c>
      <c r="V451" s="17">
        <f>'Price Catalogue - Services'!S$31</f>
        <v>1</v>
      </c>
      <c r="W45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1" s="42">
        <f>PriceModelTable[[#This Row],[Service Fees]]+PriceModelTable[[#This Row],[Effort Bands]]</f>
        <v>0</v>
      </c>
      <c r="Z451" s="2"/>
      <c r="AA451" s="20"/>
    </row>
    <row r="452" spans="1:27" ht="11.25" customHeight="1" x14ac:dyDescent="0.25">
      <c r="A452" s="51" t="str">
        <f>'Volume Driver - NO EDIT'!$R$1</f>
        <v>2026</v>
      </c>
      <c r="B452" s="51">
        <f>'Volume Driver - NO EDIT'!$R$63</f>
        <v>9</v>
      </c>
      <c r="C452" s="51">
        <f>'Volume Driver - NO EDIT'!R$27</f>
        <v>430</v>
      </c>
      <c r="D452" s="17" t="str">
        <f>'Price Catalogue - Services'!A$32</f>
        <v>lic-win</v>
      </c>
      <c r="E452" s="17" t="str">
        <f>'Price Catalogue - Services'!B$32</f>
        <v>6.1.1.5</v>
      </c>
      <c r="F452" s="17">
        <f>'Price Catalogue - Services'!C$32</f>
        <v>0</v>
      </c>
      <c r="G452" s="17" t="str">
        <f>'Price Catalogue - Services'!D$32</f>
        <v>Managed datacentre</v>
      </c>
      <c r="H452" s="17" t="str">
        <f>'Price Catalogue - Services'!E$32</f>
        <v>Managed OS</v>
      </c>
      <c r="I452" s="17" t="str">
        <f>'Price Catalogue - Services'!F$32</f>
        <v>OS license, Windows</v>
      </c>
      <c r="J452" s="17" t="str">
        <f>'Price Catalogue - Services'!G$32</f>
        <v>VM</v>
      </c>
      <c r="K452" s="17" t="str">
        <f>'Price Catalogue - Services'!H$32</f>
        <v>Monthly service fee</v>
      </c>
      <c r="L452" s="17" t="str">
        <f>'Price Catalogue - Services'!I$32</f>
        <v>24/7</v>
      </c>
      <c r="M452" s="17" t="str">
        <f>'Price Catalogue - Services'!J$32</f>
        <v>private</v>
      </c>
      <c r="N452" s="17">
        <f>'Price Catalogue - Services'!K$32</f>
        <v>0</v>
      </c>
      <c r="O452" s="5">
        <f>'Price Catalogue - Services'!L$32</f>
        <v>0</v>
      </c>
      <c r="P452" s="5">
        <f>'Price Catalogue - Services'!M$32</f>
        <v>31.5</v>
      </c>
      <c r="Q452" s="5">
        <f>'Price Catalogue - Services'!N$32</f>
        <v>0</v>
      </c>
      <c r="R452" s="38">
        <f>'Price Catalogue - Services'!O$32</f>
        <v>0</v>
      </c>
      <c r="S452" s="17" t="str">
        <f>'Price Catalogue - Services'!P$32</f>
        <v>N/A</v>
      </c>
      <c r="T452" s="5" t="str">
        <f>'Price Catalogue - Services'!Q$32</f>
        <v>N/A</v>
      </c>
      <c r="U452" s="17" t="str">
        <f>'Price Catalogue - Services'!R$32</f>
        <v>The license for one instance of Window Server for a powered on VM.</v>
      </c>
      <c r="V452" s="17">
        <f>'Price Catalogue - Services'!S$32</f>
        <v>1</v>
      </c>
      <c r="W45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2" s="42">
        <f>PriceModelTable[[#This Row],[Service Fees]]+PriceModelTable[[#This Row],[Effort Bands]]</f>
        <v>0</v>
      </c>
      <c r="Z452" s="2"/>
      <c r="AA452" s="20"/>
    </row>
    <row r="453" spans="1:27" ht="11.25" customHeight="1" x14ac:dyDescent="0.25">
      <c r="A453" s="51" t="str">
        <f>'Volume Driver - NO EDIT'!$R$1</f>
        <v>2026</v>
      </c>
      <c r="B453" s="51">
        <f>'Volume Driver - NO EDIT'!$R$63</f>
        <v>9</v>
      </c>
      <c r="C453" s="51">
        <f>'Volume Driver - NO EDIT'!R$24</f>
        <v>1</v>
      </c>
      <c r="D453" s="17" t="str">
        <f>'Price Catalogue - Services'!A$29</f>
        <v>os-lnx</v>
      </c>
      <c r="E453" s="17" t="str">
        <f>'Price Catalogue - Services'!B$29</f>
        <v>6.1.1.5</v>
      </c>
      <c r="F453" s="17">
        <f>'Price Catalogue - Services'!C$29</f>
        <v>0</v>
      </c>
      <c r="G453" s="17" t="str">
        <f>'Price Catalogue - Services'!D$29</f>
        <v>Managed datacentre</v>
      </c>
      <c r="H453" s="17" t="str">
        <f>'Price Catalogue - Services'!E$29</f>
        <v>Managed OS</v>
      </c>
      <c r="I453" s="17" t="str">
        <f>'Price Catalogue - Services'!F$29</f>
        <v>Managed OS, Linux</v>
      </c>
      <c r="J453" s="17" t="str">
        <f>'Price Catalogue - Services'!G$29</f>
        <v>managed datacentre</v>
      </c>
      <c r="K453" s="17" t="str">
        <f>'Price Catalogue - Services'!H$29</f>
        <v>Monthly service fee</v>
      </c>
      <c r="L453" s="17" t="str">
        <f>'Price Catalogue - Services'!I$29</f>
        <v>24/7</v>
      </c>
      <c r="M453" s="17" t="str">
        <f>'Price Catalogue - Services'!J$29</f>
        <v>private</v>
      </c>
      <c r="N453" s="17" t="str">
        <f>'Price Catalogue - Services'!K$29</f>
        <v>N/A</v>
      </c>
      <c r="O453" s="5">
        <f>'Price Catalogue - Services'!L$29</f>
        <v>0</v>
      </c>
      <c r="P453" s="5">
        <f>'Price Catalogue - Services'!M$29</f>
        <v>11250</v>
      </c>
      <c r="Q453" s="5">
        <f>'Price Catalogue - Services'!N$29</f>
        <v>0</v>
      </c>
      <c r="R453" s="38">
        <f>'Price Catalogue - Services'!O$29</f>
        <v>0</v>
      </c>
      <c r="S453" s="17" t="str">
        <f>'Price Catalogue - Services'!P$29</f>
        <v>E3</v>
      </c>
      <c r="T453" s="5">
        <f>'Price Catalogue - Services'!Q$29</f>
        <v>0</v>
      </c>
      <c r="U453" s="17" t="str">
        <f>'Price Catalogue - Services'!R$29</f>
        <v>The fee for for managing all Linux OSes. Changes are billable via the Effor Band.</v>
      </c>
      <c r="V453" s="17">
        <f>'Price Catalogue - Services'!S$29</f>
        <v>1</v>
      </c>
      <c r="W45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3" s="42">
        <f>PriceModelTable[[#This Row],[Service Fees]]+PriceModelTable[[#This Row],[Effort Bands]]</f>
        <v>0</v>
      </c>
      <c r="Z453" s="2"/>
      <c r="AA453" s="20"/>
    </row>
    <row r="454" spans="1:27" ht="11.25" customHeight="1" x14ac:dyDescent="0.25">
      <c r="A454" s="51" t="str">
        <f>'Volume Driver - NO EDIT'!$R$1</f>
        <v>2026</v>
      </c>
      <c r="B454" s="51">
        <f>'Volume Driver - NO EDIT'!$R$63</f>
        <v>9</v>
      </c>
      <c r="C454" s="51">
        <f>'Volume Driver - NO EDIT'!R$25</f>
        <v>1</v>
      </c>
      <c r="D454" s="17" t="str">
        <f>'Price Catalogue - Services'!A$30</f>
        <v>os-win</v>
      </c>
      <c r="E454" s="17" t="str">
        <f>'Price Catalogue - Services'!B$30</f>
        <v>6.1.1.5</v>
      </c>
      <c r="F454" s="17">
        <f>'Price Catalogue - Services'!C$30</f>
        <v>0</v>
      </c>
      <c r="G454" s="17" t="str">
        <f>'Price Catalogue - Services'!D$30</f>
        <v>Managed datacentre</v>
      </c>
      <c r="H454" s="17" t="str">
        <f>'Price Catalogue - Services'!E$30</f>
        <v>Managed OS</v>
      </c>
      <c r="I454" s="17" t="str">
        <f>'Price Catalogue - Services'!F$30</f>
        <v>Managed OS, Windows</v>
      </c>
      <c r="J454" s="17" t="str">
        <f>'Price Catalogue - Services'!G$30</f>
        <v>managed datacentre</v>
      </c>
      <c r="K454" s="17" t="str">
        <f>'Price Catalogue - Services'!H$30</f>
        <v>Monthly service fee</v>
      </c>
      <c r="L454" s="17" t="str">
        <f>'Price Catalogue - Services'!I$30</f>
        <v>24/7</v>
      </c>
      <c r="M454" s="17" t="str">
        <f>'Price Catalogue - Services'!J$30</f>
        <v>private</v>
      </c>
      <c r="N454" s="17" t="str">
        <f>'Price Catalogue - Services'!K$30</f>
        <v>N/A</v>
      </c>
      <c r="O454" s="5">
        <f>'Price Catalogue - Services'!L$30</f>
        <v>0</v>
      </c>
      <c r="P454" s="5">
        <f>'Price Catalogue - Services'!M$30</f>
        <v>5400</v>
      </c>
      <c r="Q454" s="5">
        <f>'Price Catalogue - Services'!N$30</f>
        <v>0</v>
      </c>
      <c r="R454" s="38">
        <f>'Price Catalogue - Services'!O$30</f>
        <v>0</v>
      </c>
      <c r="S454" s="17" t="str">
        <f>'Price Catalogue - Services'!P$30</f>
        <v>E3</v>
      </c>
      <c r="T454" s="5">
        <f>'Price Catalogue - Services'!Q$30</f>
        <v>0</v>
      </c>
      <c r="U454" s="17" t="str">
        <f>'Price Catalogue - Services'!R$30</f>
        <v>The fee for for managing all Windows OSes. Changes are billable via the Effor Band.</v>
      </c>
      <c r="V454" s="17">
        <f>'Price Catalogue - Services'!S$30</f>
        <v>1</v>
      </c>
      <c r="W45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4" s="42">
        <f>PriceModelTable[[#This Row],[Service Fees]]+PriceModelTable[[#This Row],[Effort Bands]]</f>
        <v>0</v>
      </c>
      <c r="Z454" s="2"/>
      <c r="AA454" s="20"/>
    </row>
    <row r="455" spans="1:27" ht="11.25" customHeight="1" x14ac:dyDescent="0.25">
      <c r="A455" s="51" t="str">
        <f>'Volume Driver - NO EDIT'!$R$1</f>
        <v>2026</v>
      </c>
      <c r="B455" s="51">
        <f>'Volume Driver - NO EDIT'!$R$63</f>
        <v>9</v>
      </c>
      <c r="C455" s="51">
        <f>'Volume Driver - NO EDIT'!R$28</f>
        <v>10</v>
      </c>
      <c r="D455" s="17" t="str">
        <f>'Price Catalogue - Services'!A$33</f>
        <v>inet-p</v>
      </c>
      <c r="E455" s="17" t="str">
        <f>'Price Catalogue - Services'!B$33</f>
        <v>6.1.1.7</v>
      </c>
      <c r="F455" s="17">
        <f>'Price Catalogue - Services'!C$33</f>
        <v>0</v>
      </c>
      <c r="G455" s="17" t="str">
        <f>'Price Catalogue - Services'!D$33</f>
        <v>Managed datacentre</v>
      </c>
      <c r="H455" s="17" t="str">
        <f>'Price Catalogue - Services'!E$33</f>
        <v>Internet access</v>
      </c>
      <c r="I455" s="17" t="str">
        <f>'Price Catalogue - Services'!F$33</f>
        <v>Internet access, datacentre</v>
      </c>
      <c r="J455" s="17" t="str">
        <f>'Price Catalogue - Services'!G$33</f>
        <v>100 Mbit/s</v>
      </c>
      <c r="K455" s="17" t="str">
        <f>'Price Catalogue - Services'!H$33</f>
        <v>Monthly service fee</v>
      </c>
      <c r="L455" s="17" t="str">
        <f>'Price Catalogue - Services'!I$33</f>
        <v>24/7</v>
      </c>
      <c r="M455" s="17" t="str">
        <f>'Price Catalogue - Services'!J$33</f>
        <v>private</v>
      </c>
      <c r="N455" s="17" t="str">
        <f>'Price Catalogue - Services'!K$33</f>
        <v>N/A</v>
      </c>
      <c r="O455" s="5">
        <f>'Price Catalogue - Services'!L$33</f>
        <v>0</v>
      </c>
      <c r="P455" s="5">
        <f>'Price Catalogue - Services'!M$33</f>
        <v>734.39</v>
      </c>
      <c r="Q455" s="5">
        <f>'Price Catalogue - Services'!N$33</f>
        <v>0</v>
      </c>
      <c r="R455" s="38">
        <f>'Price Catalogue - Services'!O$33</f>
        <v>0</v>
      </c>
      <c r="S455" s="17" t="str">
        <f>'Price Catalogue - Services'!P$33</f>
        <v>N/A</v>
      </c>
      <c r="T455" s="5" t="str">
        <f>'Price Catalogue - Services'!Q$33</f>
        <v>N/A</v>
      </c>
      <c r="U455" s="17" t="str">
        <f>'Price Catalogue - Services'!R$33</f>
        <v>Highly available Internet access supporting ECHA's PI IP and ASN.</v>
      </c>
      <c r="V455" s="17">
        <f>'Price Catalogue - Services'!S$33</f>
        <v>1</v>
      </c>
      <c r="W45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5" s="42">
        <f>PriceModelTable[[#This Row],[Service Fees]]+PriceModelTable[[#This Row],[Effort Bands]]</f>
        <v>0</v>
      </c>
      <c r="Z455" s="2"/>
      <c r="AA455" s="20"/>
    </row>
    <row r="456" spans="1:27" ht="11.25" customHeight="1" x14ac:dyDescent="0.25">
      <c r="A456" s="51" t="str">
        <f>'Volume Driver - NO EDIT'!$R$1</f>
        <v>2026</v>
      </c>
      <c r="B456" s="51">
        <f>'Volume Driver - NO EDIT'!$R$63</f>
        <v>9</v>
      </c>
      <c r="C456" s="51">
        <f>'Volume Driver - NO EDIT'!R$29</f>
        <v>0</v>
      </c>
      <c r="D456" s="17" t="str">
        <f>'Price Catalogue - Services'!A$34</f>
        <v>inet-tc</v>
      </c>
      <c r="E456" s="17" t="str">
        <f>'Price Catalogue - Services'!B$34</f>
        <v>6.1.1.7</v>
      </c>
      <c r="F456" s="17">
        <f>'Price Catalogue - Services'!C$34</f>
        <v>0</v>
      </c>
      <c r="G456" s="17" t="str">
        <f>'Price Catalogue - Services'!D$34</f>
        <v>Managed datacentre</v>
      </c>
      <c r="H456" s="17" t="str">
        <f>'Price Catalogue - Services'!E$34</f>
        <v>Internet access</v>
      </c>
      <c r="I456" s="17" t="str">
        <f>'Price Catalogue - Services'!F$34</f>
        <v>Internet access, datacentre</v>
      </c>
      <c r="J456" s="17" t="str">
        <f>'Price Catalogue - Services'!G$34</f>
        <v>100 Mbit/s</v>
      </c>
      <c r="K456" s="17" t="str">
        <f>'Price Catalogue - Services'!H$34</f>
        <v>Monthly service fee</v>
      </c>
      <c r="L456" s="17" t="str">
        <f>'Price Catalogue - Services'!I$34</f>
        <v>24/7</v>
      </c>
      <c r="M456" s="17" t="str">
        <f>'Price Catalogue - Services'!J$34</f>
        <v>trusted community</v>
      </c>
      <c r="N456" s="17" t="str">
        <f>'Price Catalogue - Services'!K$34</f>
        <v>N/A</v>
      </c>
      <c r="O456" s="5">
        <f>'Price Catalogue - Services'!L$34</f>
        <v>0</v>
      </c>
      <c r="P456" s="5">
        <f>'Price Catalogue - Services'!M$34</f>
        <v>367.2</v>
      </c>
      <c r="Q456" s="5">
        <f>'Price Catalogue - Services'!N$34</f>
        <v>0</v>
      </c>
      <c r="R456" s="38">
        <f>'Price Catalogue - Services'!O$34</f>
        <v>0</v>
      </c>
      <c r="S456" s="17" t="str">
        <f>'Price Catalogue - Services'!P$34</f>
        <v>N/A</v>
      </c>
      <c r="T456" s="5" t="str">
        <f>'Price Catalogue - Services'!Q$34</f>
        <v>N/A</v>
      </c>
      <c r="U456" s="17" t="str">
        <f>'Price Catalogue - Services'!R$34</f>
        <v>Highly available Internet access supporting ECHA's PI IP and ASN.</v>
      </c>
      <c r="V456" s="17">
        <f>'Price Catalogue - Services'!S$34</f>
        <v>1</v>
      </c>
      <c r="W45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6" s="42">
        <f>PriceModelTable[[#This Row],[Service Fees]]+PriceModelTable[[#This Row],[Effort Bands]]</f>
        <v>0</v>
      </c>
      <c r="Z456" s="2"/>
      <c r="AA456" s="20"/>
    </row>
    <row r="457" spans="1:27" ht="11.25" customHeight="1" x14ac:dyDescent="0.25">
      <c r="A457" s="51" t="str">
        <f>'Volume Driver - NO EDIT'!$R$1</f>
        <v>2026</v>
      </c>
      <c r="B457" s="51">
        <f>'Volume Driver - NO EDIT'!$R$63</f>
        <v>9</v>
      </c>
      <c r="C457" s="51">
        <f>'Volume Driver - NO EDIT'!R$31</f>
        <v>10</v>
      </c>
      <c r="D457" s="17" t="str">
        <f>'Price Catalogue - Services'!A$36</f>
        <v>ipsec-p</v>
      </c>
      <c r="E457" s="17" t="str">
        <f>'Price Catalogue - Services'!B$36</f>
        <v>6.1.1.8</v>
      </c>
      <c r="F457" s="17">
        <f>'Price Catalogue - Services'!C$36</f>
        <v>0</v>
      </c>
      <c r="G457" s="17" t="str">
        <f>'Price Catalogue - Services'!D$36</f>
        <v>Managed datacentre</v>
      </c>
      <c r="H457" s="17" t="str">
        <f>'Price Catalogue - Services'!E$36</f>
        <v>Remote access</v>
      </c>
      <c r="I457" s="17" t="str">
        <f>'Price Catalogue - Services'!F$36</f>
        <v>IPSec tunnel</v>
      </c>
      <c r="J457" s="17" t="str">
        <f>'Price Catalogue - Services'!G$36</f>
        <v>10 tunnels</v>
      </c>
      <c r="K457" s="17" t="str">
        <f>'Price Catalogue - Services'!H$36</f>
        <v>Monthly service fee</v>
      </c>
      <c r="L457" s="17" t="str">
        <f>'Price Catalogue - Services'!I$36</f>
        <v>24/7</v>
      </c>
      <c r="M457" s="17" t="str">
        <f>'Price Catalogue - Services'!J$36</f>
        <v>private</v>
      </c>
      <c r="N457" s="17" t="str">
        <f>'Price Catalogue - Services'!K$36</f>
        <v>N/A</v>
      </c>
      <c r="O457" s="5">
        <f>'Price Catalogue - Services'!L$36</f>
        <v>0</v>
      </c>
      <c r="P457" s="5">
        <f>'Price Catalogue - Services'!M$36</f>
        <v>399.09</v>
      </c>
      <c r="Q457" s="5">
        <f>'Price Catalogue - Services'!N$36</f>
        <v>0</v>
      </c>
      <c r="R457" s="38">
        <f>'Price Catalogue - Services'!O$36</f>
        <v>0</v>
      </c>
      <c r="S457" s="17" t="str">
        <f>'Price Catalogue - Services'!P$36</f>
        <v>E1</v>
      </c>
      <c r="T457" s="5">
        <f>'Price Catalogue - Services'!Q$36</f>
        <v>0</v>
      </c>
      <c r="U457" s="17" t="str">
        <f>'Price Catalogue - Services'!R$36</f>
        <v>IPSec tunnels to ECHA partners, per 10 tunnels. Changes charged separately via Effort Band.</v>
      </c>
      <c r="V457" s="17">
        <f>'Price Catalogue - Services'!S$36</f>
        <v>1</v>
      </c>
      <c r="W45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7" s="42">
        <f>PriceModelTable[[#This Row],[Service Fees]]+PriceModelTable[[#This Row],[Effort Bands]]</f>
        <v>0</v>
      </c>
      <c r="Z457" s="2"/>
      <c r="AA457" s="20"/>
    </row>
    <row r="458" spans="1:27" ht="11.25" customHeight="1" x14ac:dyDescent="0.25">
      <c r="A458" s="51" t="str">
        <f>'Volume Driver - NO EDIT'!$R$1</f>
        <v>2026</v>
      </c>
      <c r="B458" s="51">
        <f>'Volume Driver - NO EDIT'!$R$63</f>
        <v>9</v>
      </c>
      <c r="C458" s="51">
        <f>'Volume Driver - NO EDIT'!R$30</f>
        <v>1</v>
      </c>
      <c r="D458" s="17" t="str">
        <f>'Price Catalogue - Services'!A$35</f>
        <v>pulse-p</v>
      </c>
      <c r="E458" s="17" t="str">
        <f>'Price Catalogue - Services'!B$35</f>
        <v>6.1.1.8</v>
      </c>
      <c r="F458" s="17">
        <f>'Price Catalogue - Services'!C$35</f>
        <v>0</v>
      </c>
      <c r="G458" s="17" t="str">
        <f>'Price Catalogue - Services'!D$35</f>
        <v>Managed datacentre</v>
      </c>
      <c r="H458" s="17" t="str">
        <f>'Price Catalogue - Services'!E$35</f>
        <v>Remote access</v>
      </c>
      <c r="I458" s="17" t="str">
        <f>'Price Catalogue - Services'!F$35</f>
        <v>Pulse SA &amp; RSA auth.</v>
      </c>
      <c r="J458" s="17" t="str">
        <f>'Price Catalogue - Services'!G$35</f>
        <v>managed datacentre</v>
      </c>
      <c r="K458" s="17" t="str">
        <f>'Price Catalogue - Services'!H$35</f>
        <v>Monthly service fee</v>
      </c>
      <c r="L458" s="17" t="str">
        <f>'Price Catalogue - Services'!I$35</f>
        <v>24/7</v>
      </c>
      <c r="M458" s="17" t="str">
        <f>'Price Catalogue - Services'!J$35</f>
        <v>private</v>
      </c>
      <c r="N458" s="17" t="str">
        <f>'Price Catalogue - Services'!K$35</f>
        <v>N/A</v>
      </c>
      <c r="O458" s="5">
        <f>'Price Catalogue - Services'!L$35</f>
        <v>0</v>
      </c>
      <c r="P458" s="5">
        <f>'Price Catalogue - Services'!M$35</f>
        <v>1800</v>
      </c>
      <c r="Q458" s="5">
        <f>'Price Catalogue - Services'!N$35</f>
        <v>0</v>
      </c>
      <c r="R458" s="38">
        <f>'Price Catalogue - Services'!O$35</f>
        <v>0</v>
      </c>
      <c r="S458" s="17" t="str">
        <f>'Price Catalogue - Services'!P$35</f>
        <v>E5</v>
      </c>
      <c r="T458" s="5">
        <f>'Price Catalogue - Services'!Q$35</f>
        <v>0</v>
      </c>
      <c r="U458" s="17" t="str">
        <f>'Price Catalogue - Services'!R$35</f>
        <v>Pulse Secure Access and RSA authentication with ECHA owned tokens, for entire managed datacentre. Changes charged separately via Effort Band.</v>
      </c>
      <c r="V458" s="17">
        <f>'Price Catalogue - Services'!S$35</f>
        <v>1</v>
      </c>
      <c r="W45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8" s="42">
        <f>PriceModelTable[[#This Row],[Service Fees]]+PriceModelTable[[#This Row],[Effort Bands]]</f>
        <v>0</v>
      </c>
      <c r="Z458" s="2"/>
      <c r="AA458" s="20"/>
    </row>
    <row r="459" spans="1:27" ht="11.25" customHeight="1" x14ac:dyDescent="0.25">
      <c r="A459" s="51" t="str">
        <f>'Volume Driver - NO EDIT'!$R$1</f>
        <v>2026</v>
      </c>
      <c r="B459" s="51">
        <f>'Volume Driver - NO EDIT'!$R$63</f>
        <v>9</v>
      </c>
      <c r="C459" s="51">
        <f>'Volume Driver - NO EDIT'!R$32</f>
        <v>0</v>
      </c>
      <c r="D459" s="17" t="str">
        <f>'Price Catalogue - Services'!A$37</f>
        <v>ipsec-tc</v>
      </c>
      <c r="E459" s="17" t="str">
        <f>'Price Catalogue - Services'!B$37</f>
        <v>6.1.1.8</v>
      </c>
      <c r="F459" s="17">
        <f>'Price Catalogue - Services'!C$37</f>
        <v>0</v>
      </c>
      <c r="G459" s="17" t="str">
        <f>'Price Catalogue - Services'!D$37</f>
        <v>Managed datacentre</v>
      </c>
      <c r="H459" s="17" t="str">
        <f>'Price Catalogue - Services'!E$37</f>
        <v>Remote access</v>
      </c>
      <c r="I459" s="17" t="str">
        <f>'Price Catalogue - Services'!F$37</f>
        <v>IPSec tunnel</v>
      </c>
      <c r="J459" s="17" t="str">
        <f>'Price Catalogue - Services'!G$37</f>
        <v>10 tunnels</v>
      </c>
      <c r="K459" s="17" t="str">
        <f>'Price Catalogue - Services'!H$37</f>
        <v>Monthly service fee</v>
      </c>
      <c r="L459" s="17" t="str">
        <f>'Price Catalogue - Services'!I$37</f>
        <v>24/7</v>
      </c>
      <c r="M459" s="17" t="str">
        <f>'Price Catalogue - Services'!J$37</f>
        <v>trusted community</v>
      </c>
      <c r="N459" s="17" t="str">
        <f>'Price Catalogue - Services'!K$37</f>
        <v>N/A</v>
      </c>
      <c r="O459" s="5">
        <f>'Price Catalogue - Services'!L$37</f>
        <v>0</v>
      </c>
      <c r="P459" s="5">
        <f>'Price Catalogue - Services'!M$37</f>
        <v>399.09</v>
      </c>
      <c r="Q459" s="5">
        <f>'Price Catalogue - Services'!N$37</f>
        <v>0</v>
      </c>
      <c r="R459" s="38">
        <f>'Price Catalogue - Services'!O$37</f>
        <v>0</v>
      </c>
      <c r="S459" s="17" t="str">
        <f>'Price Catalogue - Services'!P$37</f>
        <v>E1</v>
      </c>
      <c r="T459" s="5">
        <f>'Price Catalogue - Services'!Q$37</f>
        <v>0</v>
      </c>
      <c r="U459" s="17" t="str">
        <f>'Price Catalogue - Services'!R$37</f>
        <v>IPSec tunnels to ECHA partners, per 10 tunnels. Changes charged separately via Effort Band.</v>
      </c>
      <c r="V459" s="17">
        <f>'Price Catalogue - Services'!S$37</f>
        <v>1</v>
      </c>
      <c r="W45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5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59" s="42">
        <f>PriceModelTable[[#This Row],[Service Fees]]+PriceModelTable[[#This Row],[Effort Bands]]</f>
        <v>0</v>
      </c>
      <c r="Z459" s="2"/>
      <c r="AA459" s="20"/>
    </row>
    <row r="460" spans="1:27" ht="11.25" customHeight="1" x14ac:dyDescent="0.25">
      <c r="A460" s="51" t="str">
        <f>'Volume Driver - NO EDIT'!$R$1</f>
        <v>2026</v>
      </c>
      <c r="B460" s="51">
        <f>'Volume Driver - NO EDIT'!$R$63</f>
        <v>9</v>
      </c>
      <c r="C460" s="51">
        <f>'Volume Driver - NO EDIT'!R$34</f>
        <v>144</v>
      </c>
      <c r="D460" s="17" t="str">
        <f>'Price Catalogue - Services'!A$39</f>
        <v>energy</v>
      </c>
      <c r="E460" s="17" t="str">
        <f>'Price Catalogue - Services'!B$39</f>
        <v>6.1.1.9</v>
      </c>
      <c r="F460" s="17">
        <f>'Price Catalogue - Services'!C$39</f>
        <v>0</v>
      </c>
      <c r="G460" s="17" t="str">
        <f>'Price Catalogue - Services'!D$39</f>
        <v>Managed datacentre</v>
      </c>
      <c r="H460" s="17" t="str">
        <f>'Price Catalogue - Services'!E$39</f>
        <v>Datacentre hosting of ECHA owned hardware</v>
      </c>
      <c r="I460" s="17" t="str">
        <f>'Price Catalogue - Services'!F$39</f>
        <v>Energy</v>
      </c>
      <c r="J460" s="17" t="str">
        <f>'Price Catalogue - Services'!G$39</f>
        <v>kW/h consumed</v>
      </c>
      <c r="K460" s="17" t="str">
        <f>'Price Catalogue - Services'!H$39</f>
        <v>Monthly service fee</v>
      </c>
      <c r="L460" s="17" t="str">
        <f>'Price Catalogue - Services'!I$39</f>
        <v>24/7</v>
      </c>
      <c r="M460" s="17" t="str">
        <f>'Price Catalogue - Services'!J$39</f>
        <v>any</v>
      </c>
      <c r="N460" s="17" t="str">
        <f>'Price Catalogue - Services'!K$39</f>
        <v>N/A</v>
      </c>
      <c r="O460" s="5">
        <f>'Price Catalogue - Services'!L$39</f>
        <v>0</v>
      </c>
      <c r="P460" s="5" t="str">
        <f>'Price Catalogue - Services'!M$39</f>
        <v>N/A</v>
      </c>
      <c r="Q460" s="5">
        <f>'Price Catalogue - Services'!N$39</f>
        <v>0</v>
      </c>
      <c r="R460" s="38">
        <f>'Price Catalogue - Services'!O$39</f>
        <v>0</v>
      </c>
      <c r="S460" s="17" t="str">
        <f>'Price Catalogue - Services'!P$39</f>
        <v>N/A</v>
      </c>
      <c r="T460" s="5" t="str">
        <f>'Price Catalogue - Services'!Q$39</f>
        <v>N/A</v>
      </c>
      <c r="U460" s="17" t="str">
        <f>'Price Catalogue - Services'!R$39</f>
        <v>Power consumed for powered on hosted ECHA owned equipment.</v>
      </c>
      <c r="V460" s="17">
        <f>'Price Catalogue - Services'!S$39</f>
        <v>1</v>
      </c>
      <c r="W46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0" s="21">
        <f>PriceModelTable[[#This Row],[Service Fees]]+PriceModelTable[[#This Row],[Effort Bands]]</f>
        <v>0</v>
      </c>
      <c r="Z460" s="2"/>
      <c r="AA460" s="20"/>
    </row>
    <row r="461" spans="1:27" ht="11.25" customHeight="1" x14ac:dyDescent="0.25">
      <c r="A461" s="51" t="str">
        <f>'Volume Driver - NO EDIT'!$R$1</f>
        <v>2026</v>
      </c>
      <c r="B461" s="51">
        <f>'Volume Driver - NO EDIT'!$R$63</f>
        <v>9</v>
      </c>
      <c r="C461" s="51">
        <f>'Volume Driver - NO EDIT'!R$33</f>
        <v>42</v>
      </c>
      <c r="D461" s="17" t="str">
        <f>'Price Catalogue - Services'!A$38</f>
        <v>rackspace</v>
      </c>
      <c r="E461" s="17" t="str">
        <f>'Price Catalogue - Services'!B$38</f>
        <v>6.1.1.9</v>
      </c>
      <c r="F461" s="17">
        <f>'Price Catalogue - Services'!C$38</f>
        <v>0</v>
      </c>
      <c r="G461" s="17" t="str">
        <f>'Price Catalogue - Services'!D$38</f>
        <v>Managed datacentre</v>
      </c>
      <c r="H461" s="17" t="str">
        <f>'Price Catalogue - Services'!E$38</f>
        <v>Datacentre hosting of ECHA owned hardware</v>
      </c>
      <c r="I461" s="17" t="str">
        <f>'Price Catalogue - Services'!F$38</f>
        <v>Rackspace</v>
      </c>
      <c r="J461" s="17" t="str">
        <f>'Price Catalogue - Services'!G$38</f>
        <v>Rack unit</v>
      </c>
      <c r="K461" s="17" t="str">
        <f>'Price Catalogue - Services'!H$38</f>
        <v>Monthly service fee</v>
      </c>
      <c r="L461" s="17" t="str">
        <f>'Price Catalogue - Services'!I$38</f>
        <v>24/7</v>
      </c>
      <c r="M461" s="17" t="str">
        <f>'Price Catalogue - Services'!J$38</f>
        <v>any</v>
      </c>
      <c r="N461" s="17" t="str">
        <f>'Price Catalogue - Services'!K$38</f>
        <v>N/A</v>
      </c>
      <c r="O461" s="5">
        <f>'Price Catalogue - Services'!L$38</f>
        <v>0</v>
      </c>
      <c r="P461" s="5">
        <f>'Price Catalogue - Services'!M$38</f>
        <v>25.61</v>
      </c>
      <c r="Q461" s="5">
        <f>'Price Catalogue - Services'!N$38</f>
        <v>0</v>
      </c>
      <c r="R461" s="38">
        <f>'Price Catalogue - Services'!O$38</f>
        <v>0</v>
      </c>
      <c r="S461" s="17" t="str">
        <f>'Price Catalogue - Services'!P$38</f>
        <v>N/A</v>
      </c>
      <c r="T461" s="5" t="str">
        <f>'Price Catalogue - Services'!Q$38</f>
        <v>N/A</v>
      </c>
      <c r="U461" s="17" t="str">
        <f>'Price Catalogue - Services'!R$38</f>
        <v>One rack unit hosted for ECHA owned equipment in the DC.</v>
      </c>
      <c r="V461" s="17">
        <f>'Price Catalogue - Services'!S$38</f>
        <v>1</v>
      </c>
      <c r="W46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1" s="21">
        <f>PriceModelTable[[#This Row],[Service Fees]]+PriceModelTable[[#This Row],[Effort Bands]]</f>
        <v>0</v>
      </c>
      <c r="Z461" s="2"/>
      <c r="AA461" s="20"/>
    </row>
    <row r="462" spans="1:27" ht="11.25" customHeight="1" x14ac:dyDescent="0.25">
      <c r="A462" s="51" t="str">
        <f>'Volume Driver - NO EDIT'!$R$1</f>
        <v>2026</v>
      </c>
      <c r="B462" s="51">
        <f>'Volume Driver - NO EDIT'!$R$63</f>
        <v>9</v>
      </c>
      <c r="C462" s="51">
        <f>'Volume Driver - NO EDIT'!R$35</f>
        <v>1</v>
      </c>
      <c r="D462" s="17" t="str">
        <f>'Price Catalogue - Services'!A$40</f>
        <v>lan</v>
      </c>
      <c r="E462" s="17" t="str">
        <f>'Price Catalogue - Services'!B$40</f>
        <v>6.1.2.1</v>
      </c>
      <c r="F462" s="17">
        <f>'Price Catalogue - Services'!C$40</f>
        <v>0</v>
      </c>
      <c r="G462" s="17" t="str">
        <f>'Price Catalogue - Services'!D$40</f>
        <v>Managed ECHA LAN and WAN</v>
      </c>
      <c r="H462" s="17" t="str">
        <f>'Price Catalogue - Services'!E$40</f>
        <v>Managed ECHA LAN</v>
      </c>
      <c r="I462" s="17" t="str">
        <f>'Price Catalogue - Services'!F$40</f>
        <v>LAN management</v>
      </c>
      <c r="J462" s="17" t="str">
        <f>'Price Catalogue - Services'!G$40</f>
        <v>LAN environment</v>
      </c>
      <c r="K462" s="17" t="str">
        <f>'Price Catalogue - Services'!H$40</f>
        <v>Monthly service fee</v>
      </c>
      <c r="L462" s="17" t="str">
        <f>'Price Catalogue - Services'!I$40</f>
        <v>24/7</v>
      </c>
      <c r="M462" s="17" t="str">
        <f>'Price Catalogue - Services'!J$40</f>
        <v>private</v>
      </c>
      <c r="N462" s="17" t="str">
        <f>'Price Catalogue - Services'!K$40</f>
        <v>N/A</v>
      </c>
      <c r="O462" s="5">
        <f>'Price Catalogue - Services'!L$40</f>
        <v>0</v>
      </c>
      <c r="P462" s="5">
        <f>'Price Catalogue - Services'!M$40</f>
        <v>5500.8</v>
      </c>
      <c r="Q462" s="5">
        <f>'Price Catalogue - Services'!N$40</f>
        <v>0</v>
      </c>
      <c r="R462" s="38">
        <f>'Price Catalogue - Services'!O$40</f>
        <v>0</v>
      </c>
      <c r="S462" s="17" t="str">
        <f>'Price Catalogue - Services'!P$40</f>
        <v>E3</v>
      </c>
      <c r="T462" s="5">
        <f>'Price Catalogue - Services'!Q$40</f>
        <v>0</v>
      </c>
      <c r="U462" s="17" t="str">
        <f>'Price Catalogue - Services'!R$40</f>
        <v>Management of ECHA owned LAN  equipment at ECHA premises.  On-site presence may be required. Changes charged separately via Effort Band.</v>
      </c>
      <c r="V462" s="17">
        <f>'Price Catalogue - Services'!S$40</f>
        <v>1</v>
      </c>
      <c r="W46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2" s="21">
        <f>PriceModelTable[[#This Row],[Service Fees]]+PriceModelTable[[#This Row],[Effort Bands]]</f>
        <v>0</v>
      </c>
      <c r="Z462" s="2"/>
      <c r="AA462" s="20"/>
    </row>
    <row r="463" spans="1:27" ht="11.25" customHeight="1" x14ac:dyDescent="0.25">
      <c r="A463" s="51" t="str">
        <f>'Volume Driver - NO EDIT'!$R$1</f>
        <v>2026</v>
      </c>
      <c r="B463" s="51">
        <f>'Volume Driver - NO EDIT'!$R$63</f>
        <v>9</v>
      </c>
      <c r="C463" s="51">
        <f>'Volume Driver - NO EDIT'!R$37</f>
        <v>0</v>
      </c>
      <c r="D463" s="17" t="str">
        <f>'Price Catalogue - Services'!A$42</f>
        <v>inet-cl-p</v>
      </c>
      <c r="E463" s="17" t="str">
        <f>'Price Catalogue - Services'!B$42</f>
        <v>6.1.2.2</v>
      </c>
      <c r="F463" s="17">
        <f>'Price Catalogue - Services'!C$42</f>
        <v>2</v>
      </c>
      <c r="G463" s="17" t="str">
        <f>'Price Catalogue - Services'!D$42</f>
        <v>Managed ECHA LAN and WAN</v>
      </c>
      <c r="H463" s="17" t="str">
        <f>'Price Catalogue - Services'!E$42</f>
        <v>Managed ECHA WAN</v>
      </c>
      <c r="I463" s="17" t="str">
        <f>'Price Catalogue - Services'!F$42</f>
        <v>Internet, client</v>
      </c>
      <c r="J463" s="17" t="str">
        <f>'Price Catalogue - Services'!G$42</f>
        <v>100 Mb/s bandwidth</v>
      </c>
      <c r="K463" s="17" t="str">
        <f>'Price Catalogue - Services'!H$42</f>
        <v>Monthly service fee</v>
      </c>
      <c r="L463" s="17" t="str">
        <f>'Price Catalogue - Services'!I$42</f>
        <v>24/7</v>
      </c>
      <c r="M463" s="17" t="str">
        <f>'Price Catalogue - Services'!J$42</f>
        <v>private</v>
      </c>
      <c r="N463" s="17" t="str">
        <f>'Price Catalogue - Services'!K$42</f>
        <v>N/A</v>
      </c>
      <c r="O463" s="5">
        <f>'Price Catalogue - Services'!L$42</f>
        <v>0</v>
      </c>
      <c r="P463" s="5">
        <f>'Price Catalogue - Services'!M$42</f>
        <v>734.39</v>
      </c>
      <c r="Q463" s="5">
        <f>'Price Catalogue - Services'!N$42</f>
        <v>0</v>
      </c>
      <c r="R463" s="38">
        <f>'Price Catalogue - Services'!O$42</f>
        <v>0</v>
      </c>
      <c r="S463" s="17" t="str">
        <f>'Price Catalogue - Services'!P$42</f>
        <v>N/A</v>
      </c>
      <c r="T463" s="5" t="str">
        <f>'Price Catalogue - Services'!Q$42</f>
        <v>N/A</v>
      </c>
      <c r="U463" s="17" t="str">
        <f>'Price Catalogue - Services'!R$42</f>
        <v>Highly available Internet access for ECHA clients. No double charging if same as for Datacentre.</v>
      </c>
      <c r="V463" s="17">
        <f>'Price Catalogue - Services'!S$42</f>
        <v>1</v>
      </c>
      <c r="W46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3" s="21">
        <f>PriceModelTable[[#This Row],[Service Fees]]+PriceModelTable[[#This Row],[Effort Bands]]</f>
        <v>0</v>
      </c>
      <c r="Z463" s="2"/>
      <c r="AA463" s="20"/>
    </row>
    <row r="464" spans="1:27" ht="11.25" customHeight="1" x14ac:dyDescent="0.25">
      <c r="A464" s="51" t="str">
        <f>'Volume Driver - NO EDIT'!$R$1</f>
        <v>2026</v>
      </c>
      <c r="B464" s="51">
        <f>'Volume Driver - NO EDIT'!$R$63</f>
        <v>9</v>
      </c>
      <c r="C464" s="51">
        <f>'Volume Driver - NO EDIT'!R$36</f>
        <v>1</v>
      </c>
      <c r="D464" s="17" t="str">
        <f>'Price Catalogue - Services'!A$41</f>
        <v>wan-p</v>
      </c>
      <c r="E464" s="17" t="str">
        <f>'Price Catalogue - Services'!B$41</f>
        <v>6.1.2.2</v>
      </c>
      <c r="F464" s="17">
        <f>'Price Catalogue - Services'!C$41</f>
        <v>1</v>
      </c>
      <c r="G464" s="17" t="str">
        <f>'Price Catalogue - Services'!D$41</f>
        <v>Managed ECHA LAN and WAN</v>
      </c>
      <c r="H464" s="17" t="str">
        <f>'Price Catalogue - Services'!E$41</f>
        <v>Managed ECHA WAN</v>
      </c>
      <c r="I464" s="17" t="str">
        <f>'Price Catalogue - Services'!F$41</f>
        <v>WAN connectivity</v>
      </c>
      <c r="J464" s="17" t="str">
        <f>'Price Catalogue - Services'!G$41</f>
        <v>Gb/s bandwidth</v>
      </c>
      <c r="K464" s="17" t="str">
        <f>'Price Catalogue - Services'!H$41</f>
        <v>Monthly service fee</v>
      </c>
      <c r="L464" s="17" t="str">
        <f>'Price Catalogue - Services'!I$41</f>
        <v>24/7</v>
      </c>
      <c r="M464" s="17" t="str">
        <f>'Price Catalogue - Services'!J$41</f>
        <v>private</v>
      </c>
      <c r="N464" s="17" t="str">
        <f>'Price Catalogue - Services'!K$41</f>
        <v>N/A</v>
      </c>
      <c r="O464" s="5">
        <f>'Price Catalogue - Services'!L$41</f>
        <v>0</v>
      </c>
      <c r="P464" s="5">
        <f>'Price Catalogue - Services'!M$41</f>
        <v>1003.77</v>
      </c>
      <c r="Q464" s="5">
        <f>'Price Catalogue - Services'!N$41</f>
        <v>0</v>
      </c>
      <c r="R464" s="38">
        <f>'Price Catalogue - Services'!O$41</f>
        <v>0</v>
      </c>
      <c r="S464" s="17" t="str">
        <f>'Price Catalogue - Services'!P$41</f>
        <v>N/A</v>
      </c>
      <c r="T464" s="5" t="str">
        <f>'Price Catalogue - Services'!Q$41</f>
        <v>N/A</v>
      </c>
      <c r="U464" s="17" t="str">
        <f>'Price Catalogue - Services'!R$41</f>
        <v>Highly available WAN connections between ECHA and Contractor datacentres.</v>
      </c>
      <c r="V464" s="17">
        <f>'Price Catalogue - Services'!S$41</f>
        <v>1</v>
      </c>
      <c r="W46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4" s="21">
        <f>PriceModelTable[[#This Row],[Service Fees]]+PriceModelTable[[#This Row],[Effort Bands]]</f>
        <v>0</v>
      </c>
      <c r="Z464" s="2"/>
      <c r="AA464" s="20"/>
    </row>
    <row r="465" spans="1:27" ht="11.25" customHeight="1" x14ac:dyDescent="0.25">
      <c r="A465" s="51" t="str">
        <f>'Volume Driver - NO EDIT'!$R$1</f>
        <v>2026</v>
      </c>
      <c r="B465" s="51">
        <f>'Volume Driver - NO EDIT'!$R$63</f>
        <v>9</v>
      </c>
      <c r="C465" s="51">
        <f>'Volume Driver - NO EDIT'!R$39</f>
        <v>0</v>
      </c>
      <c r="D465" s="17" t="str">
        <f>'Price Catalogue - Services'!A$44</f>
        <v>inet-cl-tc</v>
      </c>
      <c r="E465" s="17" t="str">
        <f>'Price Catalogue - Services'!B$44</f>
        <v>6.1.2.2</v>
      </c>
      <c r="F465" s="17">
        <f>'Price Catalogue - Services'!C$44</f>
        <v>2</v>
      </c>
      <c r="G465" s="17" t="str">
        <f>'Price Catalogue - Services'!D$44</f>
        <v>Managed ECHA LAN and WAN</v>
      </c>
      <c r="H465" s="17" t="str">
        <f>'Price Catalogue - Services'!E$44</f>
        <v>Managed ECHA WAN</v>
      </c>
      <c r="I465" s="17" t="str">
        <f>'Price Catalogue - Services'!F$44</f>
        <v>Internet, client</v>
      </c>
      <c r="J465" s="17" t="str">
        <f>'Price Catalogue - Services'!G$44</f>
        <v>100 Mb/s bandwidth</v>
      </c>
      <c r="K465" s="17" t="str">
        <f>'Price Catalogue - Services'!H$44</f>
        <v>Monthly service fee</v>
      </c>
      <c r="L465" s="17" t="str">
        <f>'Price Catalogue - Services'!I$44</f>
        <v>24/7</v>
      </c>
      <c r="M465" s="17" t="str">
        <f>'Price Catalogue - Services'!J$44</f>
        <v>shared</v>
      </c>
      <c r="N465" s="17" t="str">
        <f>'Price Catalogue - Services'!K$44</f>
        <v>N/A</v>
      </c>
      <c r="O465" s="5">
        <f>'Price Catalogue - Services'!L$44</f>
        <v>0</v>
      </c>
      <c r="P465" s="5">
        <f>'Price Catalogue - Services'!M$44</f>
        <v>367.2</v>
      </c>
      <c r="Q465" s="5">
        <f>'Price Catalogue - Services'!N$44</f>
        <v>0</v>
      </c>
      <c r="R465" s="38">
        <f>'Price Catalogue - Services'!O$44</f>
        <v>0</v>
      </c>
      <c r="S465" s="17" t="str">
        <f>'Price Catalogue - Services'!P$44</f>
        <v>N/A</v>
      </c>
      <c r="T465" s="5" t="str">
        <f>'Price Catalogue - Services'!Q$44</f>
        <v>N/A</v>
      </c>
      <c r="U465" s="17" t="str">
        <f>'Price Catalogue - Services'!R$44</f>
        <v>Highly available Internet access for ECHA clients. No double charging if same as for Datacentre.</v>
      </c>
      <c r="V465" s="17">
        <f>'Price Catalogue - Services'!S$44</f>
        <v>1</v>
      </c>
      <c r="W46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5" s="21">
        <f>PriceModelTable[[#This Row],[Service Fees]]+PriceModelTable[[#This Row],[Effort Bands]]</f>
        <v>0</v>
      </c>
      <c r="Z465" s="2"/>
      <c r="AA465" s="20"/>
    </row>
    <row r="466" spans="1:27" ht="11.25" customHeight="1" x14ac:dyDescent="0.25">
      <c r="A466" s="51" t="str">
        <f>'Volume Driver - NO EDIT'!$R$1</f>
        <v>2026</v>
      </c>
      <c r="B466" s="51">
        <f>'Volume Driver - NO EDIT'!$R$63</f>
        <v>9</v>
      </c>
      <c r="C466" s="51">
        <f>'Volume Driver - NO EDIT'!R$38</f>
        <v>0</v>
      </c>
      <c r="D466" s="17" t="str">
        <f>'Price Catalogue - Services'!A$43</f>
        <v>wan-tc</v>
      </c>
      <c r="E466" s="17" t="str">
        <f>'Price Catalogue - Services'!B$43</f>
        <v>6.1.2.2</v>
      </c>
      <c r="F466" s="17">
        <f>'Price Catalogue - Services'!C$43</f>
        <v>1</v>
      </c>
      <c r="G466" s="17" t="str">
        <f>'Price Catalogue - Services'!D$43</f>
        <v>Managed ECHA LAN and WAN</v>
      </c>
      <c r="H466" s="17" t="str">
        <f>'Price Catalogue - Services'!E$43</f>
        <v>Managed ECHA WAN</v>
      </c>
      <c r="I466" s="17" t="str">
        <f>'Price Catalogue - Services'!F$43</f>
        <v>WAN connectivity</v>
      </c>
      <c r="J466" s="17" t="str">
        <f>'Price Catalogue - Services'!G$43</f>
        <v>Gb/s bandwidth</v>
      </c>
      <c r="K466" s="17" t="str">
        <f>'Price Catalogue - Services'!H$43</f>
        <v>Monthly service fee</v>
      </c>
      <c r="L466" s="17" t="str">
        <f>'Price Catalogue - Services'!I$43</f>
        <v>24/7</v>
      </c>
      <c r="M466" s="17" t="str">
        <f>'Price Catalogue - Services'!J$43</f>
        <v>shared</v>
      </c>
      <c r="N466" s="17" t="str">
        <f>'Price Catalogue - Services'!K$43</f>
        <v>N/A</v>
      </c>
      <c r="O466" s="5">
        <f>'Price Catalogue - Services'!L$43</f>
        <v>0</v>
      </c>
      <c r="P466" s="5">
        <f>'Price Catalogue - Services'!M$43</f>
        <v>1003.77</v>
      </c>
      <c r="Q466" s="5">
        <f>'Price Catalogue - Services'!N$43</f>
        <v>0</v>
      </c>
      <c r="R466" s="38">
        <f>'Price Catalogue - Services'!O$43</f>
        <v>0</v>
      </c>
      <c r="S466" s="17" t="str">
        <f>'Price Catalogue - Services'!P$43</f>
        <v>N/A</v>
      </c>
      <c r="T466" s="5" t="str">
        <f>'Price Catalogue - Services'!Q$43</f>
        <v>N/A</v>
      </c>
      <c r="U466" s="17" t="str">
        <f>'Price Catalogue - Services'!R$43</f>
        <v>Highly available WAN connections between ECHA and Contractor datacentres.</v>
      </c>
      <c r="V466" s="17">
        <f>'Price Catalogue - Services'!S$43</f>
        <v>1</v>
      </c>
      <c r="W46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6" s="21">
        <f>PriceModelTable[[#This Row],[Service Fees]]+PriceModelTable[[#This Row],[Effort Bands]]</f>
        <v>0</v>
      </c>
      <c r="Z466" s="2"/>
      <c r="AA466" s="20"/>
    </row>
    <row r="467" spans="1:27" ht="11.25" customHeight="1" x14ac:dyDescent="0.25">
      <c r="A467" s="51" t="str">
        <f>'Volume Driver - NO EDIT'!$R$1</f>
        <v>2026</v>
      </c>
      <c r="B467" s="51">
        <f>'Volume Driver - NO EDIT'!$R$63</f>
        <v>9</v>
      </c>
      <c r="C467" s="51">
        <f>'Volume Driver - NO EDIT'!R$40</f>
        <v>1</v>
      </c>
      <c r="D467" s="17" t="str">
        <f>'Price Catalogue - Services'!A$45</f>
        <v>email-p</v>
      </c>
      <c r="E467" s="17" t="str">
        <f>'Price Catalogue - Services'!B$45</f>
        <v>6.1.3.1</v>
      </c>
      <c r="F467" s="17">
        <f>'Price Catalogue - Services'!C$45</f>
        <v>0</v>
      </c>
      <c r="G467" s="17" t="str">
        <f>'Price Catalogue - Services'!D$45</f>
        <v>Office automation</v>
      </c>
      <c r="H467" s="17" t="str">
        <f>'Price Catalogue - Services'!E$45</f>
        <v>Email and calendaring service</v>
      </c>
      <c r="I467" s="17" t="str">
        <f>'Price Catalogue - Services'!F$45</f>
        <v>Managed service</v>
      </c>
      <c r="J467" s="17" t="str">
        <f>'Price Catalogue - Services'!G$45</f>
        <v>managed datacentre</v>
      </c>
      <c r="K467" s="17" t="str">
        <f>'Price Catalogue - Services'!H$45</f>
        <v>Monthly service fee</v>
      </c>
      <c r="L467" s="17" t="str">
        <f>'Price Catalogue - Services'!I$45</f>
        <v>24/7</v>
      </c>
      <c r="M467" s="17" t="str">
        <f>'Price Catalogue - Services'!J$45</f>
        <v>private</v>
      </c>
      <c r="N467" s="17" t="str">
        <f>'Price Catalogue - Services'!K$45</f>
        <v>N/A</v>
      </c>
      <c r="O467" s="5">
        <f>'Price Catalogue - Services'!L$45</f>
        <v>0</v>
      </c>
      <c r="P467" s="5">
        <f>'Price Catalogue - Services'!M$45</f>
        <v>3600</v>
      </c>
      <c r="Q467" s="5">
        <f>'Price Catalogue - Services'!N$45</f>
        <v>0</v>
      </c>
      <c r="R467" s="38">
        <f>'Price Catalogue - Services'!O$45</f>
        <v>0</v>
      </c>
      <c r="S467" s="17" t="str">
        <f>'Price Catalogue - Services'!P$45</f>
        <v>E3</v>
      </c>
      <c r="T467" s="5">
        <f>'Price Catalogue - Services'!Q$45</f>
        <v>0</v>
      </c>
      <c r="U467" s="17" t="str">
        <f>'Price Catalogue - Services'!R$45</f>
        <v>Management of ECHA email and calendaring environment. Changes charged separately via Effort Band.</v>
      </c>
      <c r="V467" s="17">
        <f>'Price Catalogue - Services'!S$45</f>
        <v>1</v>
      </c>
      <c r="W46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7" s="21">
        <f>PriceModelTable[[#This Row],[Service Fees]]+PriceModelTable[[#This Row],[Effort Bands]]</f>
        <v>0</v>
      </c>
      <c r="Z467" s="2"/>
      <c r="AA467" s="20"/>
    </row>
    <row r="468" spans="1:27" ht="11.25" customHeight="1" x14ac:dyDescent="0.25">
      <c r="A468" s="51" t="str">
        <f>'Volume Driver - NO EDIT'!$R$1</f>
        <v>2026</v>
      </c>
      <c r="B468" s="51">
        <f>'Volume Driver - NO EDIT'!$R$63</f>
        <v>9</v>
      </c>
      <c r="C468" s="51">
        <f>'Volume Driver - NO EDIT'!R$41</f>
        <v>0</v>
      </c>
      <c r="D468" s="17" t="str">
        <f>'Price Catalogue - Services'!A$46</f>
        <v>email-tc</v>
      </c>
      <c r="E468" s="17" t="str">
        <f>'Price Catalogue - Services'!B$46</f>
        <v>6.1.3.1</v>
      </c>
      <c r="F468" s="17">
        <f>'Price Catalogue - Services'!C$46</f>
        <v>0</v>
      </c>
      <c r="G468" s="17" t="str">
        <f>'Price Catalogue - Services'!D$46</f>
        <v>Office automation</v>
      </c>
      <c r="H468" s="17" t="str">
        <f>'Price Catalogue - Services'!E$46</f>
        <v>Email and calendaring service</v>
      </c>
      <c r="I468" s="17" t="str">
        <f>'Price Catalogue - Services'!F$46</f>
        <v>Managed service</v>
      </c>
      <c r="J468" s="17" t="str">
        <f>'Price Catalogue - Services'!G$46</f>
        <v>managed datacentre</v>
      </c>
      <c r="K468" s="17" t="str">
        <f>'Price Catalogue - Services'!H$46</f>
        <v>Monthly service fee</v>
      </c>
      <c r="L468" s="17" t="str">
        <f>'Price Catalogue - Services'!I$46</f>
        <v>24/7</v>
      </c>
      <c r="M468" s="17" t="str">
        <f>'Price Catalogue - Services'!J$46</f>
        <v>trusted community</v>
      </c>
      <c r="N468" s="17" t="str">
        <f>'Price Catalogue - Services'!K$46</f>
        <v>N/A</v>
      </c>
      <c r="O468" s="5">
        <f>'Price Catalogue - Services'!L$46</f>
        <v>0</v>
      </c>
      <c r="P468" s="5">
        <f>'Price Catalogue - Services'!M$46</f>
        <v>3600</v>
      </c>
      <c r="Q468" s="5">
        <f>'Price Catalogue - Services'!N$46</f>
        <v>0</v>
      </c>
      <c r="R468" s="38">
        <f>'Price Catalogue - Services'!O$46</f>
        <v>0</v>
      </c>
      <c r="S468" s="17" t="str">
        <f>'Price Catalogue - Services'!P$46</f>
        <v>E3</v>
      </c>
      <c r="T468" s="5">
        <f>'Price Catalogue - Services'!Q$46</f>
        <v>0</v>
      </c>
      <c r="U468" s="17" t="str">
        <f>'Price Catalogue - Services'!R$46</f>
        <v>Management of ECHA email and calendaring environment. Changes charged separately via Effort Band.</v>
      </c>
      <c r="V468" s="17">
        <f>'Price Catalogue - Services'!S$46</f>
        <v>1</v>
      </c>
      <c r="W46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8" s="21">
        <f>PriceModelTable[[#This Row],[Service Fees]]+PriceModelTable[[#This Row],[Effort Bands]]</f>
        <v>0</v>
      </c>
      <c r="Z468" s="2"/>
      <c r="AA468" s="20"/>
    </row>
    <row r="469" spans="1:27" ht="11.25" customHeight="1" x14ac:dyDescent="0.25">
      <c r="A469" s="51" t="str">
        <f>'Volume Driver - NO EDIT'!$R$1</f>
        <v>2026</v>
      </c>
      <c r="B469" s="51">
        <f>'Volume Driver - NO EDIT'!$R$63</f>
        <v>9</v>
      </c>
      <c r="C469" s="51">
        <f>'Volume Driver - NO EDIT'!R$42</f>
        <v>1</v>
      </c>
      <c r="D469" s="17" t="str">
        <f>'Price Catalogue - Services'!A$47</f>
        <v>windows-p</v>
      </c>
      <c r="E469" s="17" t="str">
        <f>'Price Catalogue - Services'!B$47</f>
        <v>6.1.3.2</v>
      </c>
      <c r="F469" s="17">
        <f>'Price Catalogue - Services'!C$47</f>
        <v>0</v>
      </c>
      <c r="G469" s="17" t="str">
        <f>'Price Catalogue - Services'!D$47</f>
        <v>Office automation</v>
      </c>
      <c r="H469" s="17" t="str">
        <f>'Price Catalogue - Services'!E$47</f>
        <v>Windows services</v>
      </c>
      <c r="I469" s="17" t="str">
        <f>'Price Catalogue - Services'!F$47</f>
        <v>Managed service</v>
      </c>
      <c r="J469" s="17" t="str">
        <f>'Price Catalogue - Services'!G$47</f>
        <v>managed datacentre</v>
      </c>
      <c r="K469" s="17" t="str">
        <f>'Price Catalogue - Services'!H$47</f>
        <v>Monthly service fee</v>
      </c>
      <c r="L469" s="17" t="str">
        <f>'Price Catalogue - Services'!I$47</f>
        <v>24/7</v>
      </c>
      <c r="M469" s="17" t="str">
        <f>'Price Catalogue - Services'!J$47</f>
        <v>private</v>
      </c>
      <c r="N469" s="17" t="str">
        <f>'Price Catalogue - Services'!K$47</f>
        <v>N/A</v>
      </c>
      <c r="O469" s="5">
        <f>'Price Catalogue - Services'!L$47</f>
        <v>0</v>
      </c>
      <c r="P469" s="5">
        <f>'Price Catalogue - Services'!M$47</f>
        <v>2880</v>
      </c>
      <c r="Q469" s="5">
        <f>'Price Catalogue - Services'!N$47</f>
        <v>0</v>
      </c>
      <c r="R469" s="38">
        <f>'Price Catalogue - Services'!O$47</f>
        <v>0</v>
      </c>
      <c r="S469" s="17" t="str">
        <f>'Price Catalogue - Services'!P$47</f>
        <v>E5</v>
      </c>
      <c r="T469" s="5">
        <f>'Price Catalogue - Services'!Q$47</f>
        <v>0</v>
      </c>
      <c r="U469" s="17" t="str">
        <f>'Price Catalogue - Services'!R$47</f>
        <v>Management of ECHA Windows services. Changes charged separately via Effort Band.</v>
      </c>
      <c r="V469" s="17">
        <f>'Price Catalogue - Services'!S$47</f>
        <v>1</v>
      </c>
      <c r="W46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6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69" s="21">
        <f>PriceModelTable[[#This Row],[Service Fees]]+PriceModelTable[[#This Row],[Effort Bands]]</f>
        <v>0</v>
      </c>
      <c r="Z469" s="2"/>
      <c r="AA469" s="20"/>
    </row>
    <row r="470" spans="1:27" ht="11.25" customHeight="1" x14ac:dyDescent="0.25">
      <c r="A470" s="51" t="str">
        <f>'Volume Driver - NO EDIT'!$R$1</f>
        <v>2026</v>
      </c>
      <c r="B470" s="51">
        <f>'Volume Driver - NO EDIT'!$R$63</f>
        <v>9</v>
      </c>
      <c r="C470" s="51">
        <f>'Volume Driver - NO EDIT'!R$43</f>
        <v>0</v>
      </c>
      <c r="D470" s="17" t="str">
        <f>'Price Catalogue - Services'!A$48</f>
        <v>windows-tc</v>
      </c>
      <c r="E470" s="17" t="str">
        <f>'Price Catalogue - Services'!B$48</f>
        <v>6.1.3.2</v>
      </c>
      <c r="F470" s="17">
        <f>'Price Catalogue - Services'!C$48</f>
        <v>0</v>
      </c>
      <c r="G470" s="17" t="str">
        <f>'Price Catalogue - Services'!D$48</f>
        <v>Office automation</v>
      </c>
      <c r="H470" s="17" t="str">
        <f>'Price Catalogue - Services'!E$48</f>
        <v>Windows services</v>
      </c>
      <c r="I470" s="17" t="str">
        <f>'Price Catalogue - Services'!F$48</f>
        <v>Managed service</v>
      </c>
      <c r="J470" s="17" t="str">
        <f>'Price Catalogue - Services'!G$48</f>
        <v>managed datacentre</v>
      </c>
      <c r="K470" s="17" t="str">
        <f>'Price Catalogue - Services'!H$48</f>
        <v>Monthly service fee</v>
      </c>
      <c r="L470" s="17" t="str">
        <f>'Price Catalogue - Services'!I$48</f>
        <v>24/7</v>
      </c>
      <c r="M470" s="17" t="str">
        <f>'Price Catalogue - Services'!J$48</f>
        <v>trusted community</v>
      </c>
      <c r="N470" s="17" t="str">
        <f>'Price Catalogue - Services'!K$48</f>
        <v>N/A</v>
      </c>
      <c r="O470" s="5">
        <f>'Price Catalogue - Services'!L$48</f>
        <v>0</v>
      </c>
      <c r="P470" s="5">
        <f>'Price Catalogue - Services'!M$48</f>
        <v>2880</v>
      </c>
      <c r="Q470" s="5">
        <f>'Price Catalogue - Services'!N$48</f>
        <v>0</v>
      </c>
      <c r="R470" s="38">
        <f>'Price Catalogue - Services'!O$48</f>
        <v>0</v>
      </c>
      <c r="S470" s="17" t="str">
        <f>'Price Catalogue - Services'!P$48</f>
        <v>E5</v>
      </c>
      <c r="T470" s="5">
        <f>'Price Catalogue - Services'!Q$48</f>
        <v>0</v>
      </c>
      <c r="U470" s="17" t="str">
        <f>'Price Catalogue - Services'!R$48</f>
        <v>Management of ECHA Windows services. Changes charged separately via Effort Band.</v>
      </c>
      <c r="V470" s="17">
        <f>'Price Catalogue - Services'!S$48</f>
        <v>1</v>
      </c>
      <c r="W47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0" s="21">
        <f>PriceModelTable[[#This Row],[Service Fees]]+PriceModelTable[[#This Row],[Effort Bands]]</f>
        <v>0</v>
      </c>
      <c r="Z470" s="2"/>
      <c r="AA470" s="20"/>
    </row>
    <row r="471" spans="1:27" ht="11.25" customHeight="1" x14ac:dyDescent="0.25">
      <c r="A471" s="51" t="str">
        <f>'Volume Driver - NO EDIT'!$R$1</f>
        <v>2026</v>
      </c>
      <c r="B471" s="51">
        <f>'Volume Driver - NO EDIT'!$R$63</f>
        <v>9</v>
      </c>
      <c r="C471" s="51">
        <f>'Volume Driver - NO EDIT'!R$44</f>
        <v>163000</v>
      </c>
      <c r="D471" s="17" t="str">
        <f>'Price Catalogue - Services'!A$49</f>
        <v>backup-p</v>
      </c>
      <c r="E471" s="17" t="str">
        <f>'Price Catalogue - Services'!B$49</f>
        <v>6.1.4</v>
      </c>
      <c r="F471" s="17">
        <f>'Price Catalogue - Services'!C$49</f>
        <v>0</v>
      </c>
      <c r="G471" s="17" t="str">
        <f>'Price Catalogue - Services'!D$49</f>
        <v>Backup and restore</v>
      </c>
      <c r="H471" s="17" t="str">
        <f>'Price Catalogue - Services'!E$49</f>
        <v>Backup and restore</v>
      </c>
      <c r="I471" s="17" t="str">
        <f>'Price Catalogue - Services'!F$49</f>
        <v>Retained backup</v>
      </c>
      <c r="J471" s="17" t="str">
        <f>'Price Catalogue - Services'!G$49</f>
        <v>GB</v>
      </c>
      <c r="K471" s="17" t="str">
        <f>'Price Catalogue - Services'!H$49</f>
        <v>Monthly service fee</v>
      </c>
      <c r="L471" s="17" t="str">
        <f>'Price Catalogue - Services'!I$49</f>
        <v>24/7</v>
      </c>
      <c r="M471" s="17" t="str">
        <f>'Price Catalogue - Services'!J$49</f>
        <v>private</v>
      </c>
      <c r="N471" s="17">
        <f>'Price Catalogue - Services'!K$49</f>
        <v>0</v>
      </c>
      <c r="O471" s="5">
        <f>'Price Catalogue - Services'!L$49</f>
        <v>0</v>
      </c>
      <c r="P471" s="5">
        <f>'Price Catalogue - Services'!M$49</f>
        <v>0.12</v>
      </c>
      <c r="Q471" s="5">
        <f>'Price Catalogue - Services'!N$49</f>
        <v>0</v>
      </c>
      <c r="R471" s="38">
        <f>'Price Catalogue - Services'!O$49</f>
        <v>0</v>
      </c>
      <c r="S471" s="17" t="str">
        <f>'Price Catalogue - Services'!P$49</f>
        <v>E1</v>
      </c>
      <c r="T471" s="5">
        <f>'Price Catalogue - Services'!Q$49</f>
        <v>0</v>
      </c>
      <c r="U471" s="17" t="str">
        <f>'Price Catalogue - Services'!R$49</f>
        <v>Backup and restore services for all ECHA IT services, per retained GB. Restore according to Effort Band.</v>
      </c>
      <c r="V471" s="17">
        <f>'Price Catalogue - Services'!S$49</f>
        <v>1</v>
      </c>
      <c r="W47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1" s="21">
        <f>PriceModelTable[[#This Row],[Service Fees]]+PriceModelTable[[#This Row],[Effort Bands]]</f>
        <v>0</v>
      </c>
      <c r="Z471" s="2"/>
      <c r="AA471" s="20"/>
    </row>
    <row r="472" spans="1:27" ht="11.25" customHeight="1" x14ac:dyDescent="0.25">
      <c r="A472" s="51" t="str">
        <f>'Volume Driver - NO EDIT'!$R$1</f>
        <v>2026</v>
      </c>
      <c r="B472" s="51">
        <f>'Volume Driver - NO EDIT'!$R$63</f>
        <v>9</v>
      </c>
      <c r="C472" s="51">
        <f>'Volume Driver - NO EDIT'!R$45</f>
        <v>0</v>
      </c>
      <c r="D472" s="17" t="str">
        <f>'Price Catalogue - Services'!A$50</f>
        <v>backup-tc</v>
      </c>
      <c r="E472" s="17" t="str">
        <f>'Price Catalogue - Services'!B$50</f>
        <v>6.1.4</v>
      </c>
      <c r="F472" s="17">
        <f>'Price Catalogue - Services'!C$50</f>
        <v>0</v>
      </c>
      <c r="G472" s="17" t="str">
        <f>'Price Catalogue - Services'!D$50</f>
        <v>Backup and restore</v>
      </c>
      <c r="H472" s="17" t="str">
        <f>'Price Catalogue - Services'!E$50</f>
        <v>Backup and restore</v>
      </c>
      <c r="I472" s="17" t="str">
        <f>'Price Catalogue - Services'!F$50</f>
        <v>Retained backup</v>
      </c>
      <c r="J472" s="17" t="str">
        <f>'Price Catalogue - Services'!G$50</f>
        <v>GB</v>
      </c>
      <c r="K472" s="17" t="str">
        <f>'Price Catalogue - Services'!H$50</f>
        <v>Monthly service fee</v>
      </c>
      <c r="L472" s="17" t="str">
        <f>'Price Catalogue - Services'!I$50</f>
        <v>24/7</v>
      </c>
      <c r="M472" s="17" t="str">
        <f>'Price Catalogue - Services'!J$50</f>
        <v>trusted community</v>
      </c>
      <c r="N472" s="17" t="str">
        <f>'Price Catalogue - Services'!K$50</f>
        <v>N/A</v>
      </c>
      <c r="O472" s="5">
        <f>'Price Catalogue - Services'!L$50</f>
        <v>0</v>
      </c>
      <c r="P472" s="5">
        <f>'Price Catalogue - Services'!M$50</f>
        <v>0.06</v>
      </c>
      <c r="Q472" s="5">
        <f>'Price Catalogue - Services'!N$50</f>
        <v>0</v>
      </c>
      <c r="R472" s="38">
        <f>'Price Catalogue - Services'!O$50</f>
        <v>0</v>
      </c>
      <c r="S472" s="17" t="str">
        <f>'Price Catalogue - Services'!P$50</f>
        <v>E1</v>
      </c>
      <c r="T472" s="5">
        <f>'Price Catalogue - Services'!Q$50</f>
        <v>0</v>
      </c>
      <c r="U472" s="17" t="str">
        <f>'Price Catalogue - Services'!R$50</f>
        <v>Backup and restore services for all ECHA IT services, per retained GB. Restore according to Effort Band.</v>
      </c>
      <c r="V472" s="17">
        <f>'Price Catalogue - Services'!S$50</f>
        <v>1</v>
      </c>
      <c r="W47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2" s="21">
        <f>PriceModelTable[[#This Row],[Service Fees]]+PriceModelTable[[#This Row],[Effort Bands]]</f>
        <v>0</v>
      </c>
      <c r="Z472" s="2"/>
      <c r="AA472" s="20"/>
    </row>
    <row r="473" spans="1:27" ht="11.25" customHeight="1" x14ac:dyDescent="0.25">
      <c r="A473" s="51" t="str">
        <f>'Volume Driver - NO EDIT'!$R$1</f>
        <v>2026</v>
      </c>
      <c r="B473" s="51">
        <f>'Volume Driver - NO EDIT'!$R$63</f>
        <v>9</v>
      </c>
      <c r="C473" s="51">
        <f>'Volume Driver - NO EDIT'!R$46</f>
        <v>1</v>
      </c>
      <c r="D473" s="17" t="str">
        <f>'Price Catalogue - Services'!A$51</f>
        <v>off-backup</v>
      </c>
      <c r="E473" s="17" t="str">
        <f>'Price Catalogue - Services'!B$51</f>
        <v>6.1.4.2</v>
      </c>
      <c r="F473" s="17">
        <f>'Price Catalogue - Services'!C$51</f>
        <v>0</v>
      </c>
      <c r="G473" s="17" t="str">
        <f>'Price Catalogue - Services'!D$51</f>
        <v>Backup and restore</v>
      </c>
      <c r="H473" s="17" t="str">
        <f>'Price Catalogue - Services'!E$51</f>
        <v>Offline backups</v>
      </c>
      <c r="I473" s="17" t="str">
        <f>'Price Catalogue - Services'!F$51</f>
        <v>Retained backup</v>
      </c>
      <c r="J473" s="17" t="str">
        <f>'Price Catalogue - Services'!G$51</f>
        <v>GB</v>
      </c>
      <c r="K473" s="17" t="str">
        <f>'Price Catalogue - Services'!H$51</f>
        <v>Monthly service fee</v>
      </c>
      <c r="L473" s="17" t="str">
        <f>'Price Catalogue - Services'!I$51</f>
        <v>9/5</v>
      </c>
      <c r="M473" s="17" t="str">
        <f>'Price Catalogue - Services'!J$51</f>
        <v>any</v>
      </c>
      <c r="N473" s="17">
        <f>'Price Catalogue - Services'!K$51</f>
        <v>0</v>
      </c>
      <c r="O473" s="5">
        <f>'Price Catalogue - Services'!L$51</f>
        <v>0</v>
      </c>
      <c r="P473" s="5">
        <f>'Price Catalogue - Services'!M$51</f>
        <v>1863</v>
      </c>
      <c r="Q473" s="5">
        <f>'Price Catalogue - Services'!N$51</f>
        <v>0</v>
      </c>
      <c r="R473" s="38">
        <f>'Price Catalogue - Services'!O$51</f>
        <v>0</v>
      </c>
      <c r="S473" s="17" t="str">
        <f>'Price Catalogue - Services'!P$51</f>
        <v>N/A</v>
      </c>
      <c r="T473" s="5" t="str">
        <f>'Price Catalogue - Services'!Q$51</f>
        <v>N/A</v>
      </c>
      <c r="U473" s="17" t="str">
        <f>'Price Catalogue - Services'!R$51</f>
        <v>Offline backups for selected backups, per retained GB.</v>
      </c>
      <c r="V473" s="17">
        <f>'Price Catalogue - Services'!S$51</f>
        <v>1</v>
      </c>
      <c r="W47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3" s="21">
        <f>PriceModelTable[[#This Row],[Service Fees]]+PriceModelTable[[#This Row],[Effort Bands]]</f>
        <v>0</v>
      </c>
      <c r="Z473" s="2"/>
      <c r="AA473" s="20"/>
    </row>
    <row r="474" spans="1:27" ht="11.25" customHeight="1" x14ac:dyDescent="0.25">
      <c r="A474" s="51" t="str">
        <f>'Volume Driver - NO EDIT'!$R$1</f>
        <v>2026</v>
      </c>
      <c r="B474" s="51">
        <f>'Volume Driver - NO EDIT'!$R$63</f>
        <v>9</v>
      </c>
      <c r="C474" s="51">
        <f>'Volume Driver - NO EDIT'!R$48</f>
        <v>2</v>
      </c>
      <c r="D474" s="17" t="str">
        <f>'Price Catalogue - Services'!A$53</f>
        <v>pm-off</v>
      </c>
      <c r="E474" s="17" t="str">
        <f>'Price Catalogue - Services'!B$53</f>
        <v>6.4.1</v>
      </c>
      <c r="F474" s="17">
        <f>'Price Catalogue - Services'!C$53</f>
        <v>0</v>
      </c>
      <c r="G474" s="17" t="str">
        <f>'Price Catalogue - Services'!D$53</f>
        <v>Consultancy</v>
      </c>
      <c r="H474" s="17" t="str">
        <f>'Price Catalogue - Services'!E$53</f>
        <v>Project Manager</v>
      </c>
      <c r="I474" s="17" t="str">
        <f>'Price Catalogue - Services'!F$53</f>
        <v>Offsite according to FWC discount.</v>
      </c>
      <c r="J474" s="17" t="str">
        <f>'Price Catalogue - Services'!G$53</f>
        <v>days</v>
      </c>
      <c r="K474" s="17" t="str">
        <f>'Price Catalogue - Services'!H$53</f>
        <v>T&amp;M</v>
      </c>
      <c r="L474" s="17" t="str">
        <f>'Price Catalogue - Services'!I$53</f>
        <v>N/A</v>
      </c>
      <c r="M474" s="17" t="str">
        <f>'Price Catalogue - Services'!J$53</f>
        <v>N/A</v>
      </c>
      <c r="N474" s="17" t="str">
        <f>'Price Catalogue - Services'!K$53</f>
        <v>N/A</v>
      </c>
      <c r="O474" s="5">
        <f>'Price Catalogue - Services'!L$53</f>
        <v>0</v>
      </c>
      <c r="P474" s="5" t="str">
        <f>'Price Catalogue - Services'!M$53</f>
        <v>N/A</v>
      </c>
      <c r="Q474" s="5">
        <f>'Price Catalogue - Services'!N$53</f>
        <v>0</v>
      </c>
      <c r="R474" s="38">
        <f>'Price Catalogue - Services'!O$53</f>
        <v>0</v>
      </c>
      <c r="S474" s="17" t="str">
        <f>'Price Catalogue - Services'!P$53</f>
        <v>N/A</v>
      </c>
      <c r="T474" s="5" t="str">
        <f>'Price Catalogue - Services'!Q$53</f>
        <v>N/A</v>
      </c>
      <c r="U474" s="17" t="str">
        <f>'Price Catalogue - Services'!R$53</f>
        <v>Offsite Project Manager.</v>
      </c>
      <c r="V474" s="17">
        <f>'Price Catalogue - Services'!S$53</f>
        <v>1</v>
      </c>
      <c r="W47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4" s="21">
        <f>PriceModelTable[[#This Row],[Service Fees]]+PriceModelTable[[#This Row],[Effort Bands]]</f>
        <v>0</v>
      </c>
      <c r="Z474" s="2"/>
      <c r="AA474" s="20"/>
    </row>
    <row r="475" spans="1:27" ht="11.25" customHeight="1" x14ac:dyDescent="0.25">
      <c r="A475" s="51" t="str">
        <f>'Volume Driver - NO EDIT'!$R$1</f>
        <v>2026</v>
      </c>
      <c r="B475" s="51">
        <f>'Volume Driver - NO EDIT'!$R$63</f>
        <v>9</v>
      </c>
      <c r="C475" s="51">
        <f>'Volume Driver - NO EDIT'!R$47</f>
        <v>1</v>
      </c>
      <c r="D475" s="17" t="str">
        <f>'Price Catalogue - Services'!A$52</f>
        <v>pm-on</v>
      </c>
      <c r="E475" s="17" t="str">
        <f>'Price Catalogue - Services'!B$52</f>
        <v>6.4.1</v>
      </c>
      <c r="F475" s="17">
        <f>'Price Catalogue - Services'!C$52</f>
        <v>0</v>
      </c>
      <c r="G475" s="17" t="str">
        <f>'Price Catalogue - Services'!D$52</f>
        <v>Consultancy</v>
      </c>
      <c r="H475" s="17" t="str">
        <f>'Price Catalogue - Services'!E$52</f>
        <v>Project Manager</v>
      </c>
      <c r="I475" s="17" t="str">
        <f>'Price Catalogue - Services'!F$52</f>
        <v>Onsite according to FWC discount.</v>
      </c>
      <c r="J475" s="17" t="str">
        <f>'Price Catalogue - Services'!G$52</f>
        <v>days</v>
      </c>
      <c r="K475" s="17" t="str">
        <f>'Price Catalogue - Services'!H$52</f>
        <v>T&amp;M</v>
      </c>
      <c r="L475" s="17" t="str">
        <f>'Price Catalogue - Services'!I$52</f>
        <v>N/A</v>
      </c>
      <c r="M475" s="17" t="str">
        <f>'Price Catalogue - Services'!J$52</f>
        <v>N/A</v>
      </c>
      <c r="N475" s="17" t="str">
        <f>'Price Catalogue - Services'!K$52</f>
        <v>N/A</v>
      </c>
      <c r="O475" s="5">
        <f>'Price Catalogue - Services'!L$52</f>
        <v>0</v>
      </c>
      <c r="P475" s="5" t="str">
        <f>'Price Catalogue - Services'!M$52</f>
        <v>N/A</v>
      </c>
      <c r="Q475" s="5">
        <f>'Price Catalogue - Services'!N$52</f>
        <v>0</v>
      </c>
      <c r="R475" s="38">
        <f>'Price Catalogue - Services'!O$52</f>
        <v>0</v>
      </c>
      <c r="S475" s="17" t="str">
        <f>'Price Catalogue - Services'!P$52</f>
        <v>N/A</v>
      </c>
      <c r="T475" s="5" t="str">
        <f>'Price Catalogue - Services'!Q$52</f>
        <v>N/A</v>
      </c>
      <c r="U475" s="17" t="str">
        <f>'Price Catalogue - Services'!R$52</f>
        <v>Onsite Project Manager.</v>
      </c>
      <c r="V475" s="17">
        <f>'Price Catalogue - Services'!S$52</f>
        <v>1</v>
      </c>
      <c r="W47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5" s="21">
        <f>PriceModelTable[[#This Row],[Service Fees]]+PriceModelTable[[#This Row],[Effort Bands]]</f>
        <v>0</v>
      </c>
      <c r="Z475" s="2"/>
      <c r="AA475" s="20"/>
    </row>
    <row r="476" spans="1:27" ht="11.25" customHeight="1" x14ac:dyDescent="0.25">
      <c r="A476" s="51" t="str">
        <f>'Volume Driver - NO EDIT'!$R$1</f>
        <v>2026</v>
      </c>
      <c r="B476" s="51">
        <f>'Volume Driver - NO EDIT'!$R$63</f>
        <v>9</v>
      </c>
      <c r="C476" s="51">
        <f>'Volume Driver - NO EDIT'!R$50</f>
        <v>2</v>
      </c>
      <c r="D476" s="17" t="str">
        <f>'Price Catalogue - Services'!A$55</f>
        <v>consultant-off</v>
      </c>
      <c r="E476" s="17" t="str">
        <f>'Price Catalogue - Services'!B$55</f>
        <v>6.4.2</v>
      </c>
      <c r="F476" s="17">
        <f>'Price Catalogue - Services'!C$55</f>
        <v>0</v>
      </c>
      <c r="G476" s="17" t="str">
        <f>'Price Catalogue - Services'!D$55</f>
        <v>Consultancy</v>
      </c>
      <c r="H476" s="17" t="str">
        <f>'Price Catalogue - Services'!E$55</f>
        <v>Consultant/Senior Consultant</v>
      </c>
      <c r="I476" s="17" t="str">
        <f>'Price Catalogue - Services'!F$55</f>
        <v>Offsite according to FWC discount.</v>
      </c>
      <c r="J476" s="17" t="str">
        <f>'Price Catalogue - Services'!G$55</f>
        <v>days</v>
      </c>
      <c r="K476" s="17" t="str">
        <f>'Price Catalogue - Services'!H$55</f>
        <v>T&amp;M</v>
      </c>
      <c r="L476" s="17" t="str">
        <f>'Price Catalogue - Services'!I$55</f>
        <v>N/A</v>
      </c>
      <c r="M476" s="17" t="str">
        <f>'Price Catalogue - Services'!J$55</f>
        <v>N/A</v>
      </c>
      <c r="N476" s="17" t="str">
        <f>'Price Catalogue - Services'!K$55</f>
        <v>N/A</v>
      </c>
      <c r="O476" s="5">
        <f>'Price Catalogue - Services'!L$55</f>
        <v>0</v>
      </c>
      <c r="P476" s="5" t="str">
        <f>'Price Catalogue - Services'!M$55</f>
        <v>N/A</v>
      </c>
      <c r="Q476" s="5">
        <f>'Price Catalogue - Services'!N$55</f>
        <v>0</v>
      </c>
      <c r="R476" s="38">
        <f>'Price Catalogue - Services'!O$55</f>
        <v>0</v>
      </c>
      <c r="S476" s="17" t="str">
        <f>'Price Catalogue - Services'!P$55</f>
        <v>N/A</v>
      </c>
      <c r="T476" s="5" t="str">
        <f>'Price Catalogue - Services'!Q$55</f>
        <v>N/A</v>
      </c>
      <c r="U476" s="17" t="str">
        <f>'Price Catalogue - Services'!R$55</f>
        <v>Offsite Consultant/Senior Consultant.</v>
      </c>
      <c r="V476" s="17">
        <f>'Price Catalogue - Services'!S$55</f>
        <v>1</v>
      </c>
      <c r="W47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6" s="21">
        <f>PriceModelTable[[#This Row],[Service Fees]]+PriceModelTable[[#This Row],[Effort Bands]]</f>
        <v>0</v>
      </c>
      <c r="Z476" s="2"/>
      <c r="AA476" s="20"/>
    </row>
    <row r="477" spans="1:27" ht="11.25" customHeight="1" x14ac:dyDescent="0.25">
      <c r="A477" s="51" t="str">
        <f>'Volume Driver - NO EDIT'!$R$1</f>
        <v>2026</v>
      </c>
      <c r="B477" s="51">
        <f>'Volume Driver - NO EDIT'!$R$63</f>
        <v>9</v>
      </c>
      <c r="C477" s="51">
        <f>'Volume Driver - NO EDIT'!R$49</f>
        <v>1</v>
      </c>
      <c r="D477" s="17" t="str">
        <f>'Price Catalogue - Services'!A$54</f>
        <v>consultant-on</v>
      </c>
      <c r="E477" s="17" t="str">
        <f>'Price Catalogue - Services'!B$54</f>
        <v>6.4.2</v>
      </c>
      <c r="F477" s="17">
        <f>'Price Catalogue - Services'!C$54</f>
        <v>0</v>
      </c>
      <c r="G477" s="17" t="str">
        <f>'Price Catalogue - Services'!D$54</f>
        <v>Consultancy</v>
      </c>
      <c r="H477" s="17" t="str">
        <f>'Price Catalogue - Services'!E$54</f>
        <v>Consultant/Senior Consultant</v>
      </c>
      <c r="I477" s="17" t="str">
        <f>'Price Catalogue - Services'!F$54</f>
        <v>Onsite according to FWC discount.</v>
      </c>
      <c r="J477" s="17" t="str">
        <f>'Price Catalogue - Services'!G$54</f>
        <v>days</v>
      </c>
      <c r="K477" s="17" t="str">
        <f>'Price Catalogue - Services'!H$54</f>
        <v>T&amp;M</v>
      </c>
      <c r="L477" s="17" t="str">
        <f>'Price Catalogue - Services'!I$54</f>
        <v>N/A</v>
      </c>
      <c r="M477" s="17" t="str">
        <f>'Price Catalogue - Services'!J$54</f>
        <v>N/A</v>
      </c>
      <c r="N477" s="17" t="str">
        <f>'Price Catalogue - Services'!K$54</f>
        <v>N/A</v>
      </c>
      <c r="O477" s="5">
        <f>'Price Catalogue - Services'!L$54</f>
        <v>0</v>
      </c>
      <c r="P477" s="5" t="str">
        <f>'Price Catalogue - Services'!M$54</f>
        <v>N/A</v>
      </c>
      <c r="Q477" s="5">
        <f>'Price Catalogue - Services'!N$54</f>
        <v>0</v>
      </c>
      <c r="R477" s="38">
        <f>'Price Catalogue - Services'!O$54</f>
        <v>0</v>
      </c>
      <c r="S477" s="17" t="str">
        <f>'Price Catalogue - Services'!P$54</f>
        <v>N/A</v>
      </c>
      <c r="T477" s="5" t="str">
        <f>'Price Catalogue - Services'!Q$54</f>
        <v>N/A</v>
      </c>
      <c r="U477" s="17" t="str">
        <f>'Price Catalogue - Services'!R$54</f>
        <v>Onsite Consultant/Senior Consultant.</v>
      </c>
      <c r="V477" s="17">
        <f>'Price Catalogue - Services'!S$54</f>
        <v>1</v>
      </c>
      <c r="W47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7" s="21">
        <f>PriceModelTable[[#This Row],[Service Fees]]+PriceModelTable[[#This Row],[Effort Bands]]</f>
        <v>0</v>
      </c>
      <c r="Z477" s="2"/>
      <c r="AA477" s="20"/>
    </row>
    <row r="478" spans="1:27" ht="11.25" customHeight="1" x14ac:dyDescent="0.25">
      <c r="A478" s="51" t="str">
        <f>'Volume Driver - NO EDIT'!$R$1</f>
        <v>2026</v>
      </c>
      <c r="B478" s="51">
        <f>'Volume Driver - NO EDIT'!$R$63</f>
        <v>9</v>
      </c>
      <c r="C478" s="51">
        <f>'Volume Driver - NO EDIT'!R$52</f>
        <v>4</v>
      </c>
      <c r="D478" s="17" t="str">
        <f>'Price Catalogue - Services'!A$57</f>
        <v>consultant-jr-off</v>
      </c>
      <c r="E478" s="17" t="str">
        <f>'Price Catalogue - Services'!B$57</f>
        <v>6.4.3</v>
      </c>
      <c r="F478" s="17">
        <f>'Price Catalogue - Services'!C$57</f>
        <v>0</v>
      </c>
      <c r="G478" s="17" t="str">
        <f>'Price Catalogue - Services'!D$57</f>
        <v>Consultancy</v>
      </c>
      <c r="H478" s="17" t="str">
        <f>'Price Catalogue - Services'!E$57</f>
        <v>Junior Consultant</v>
      </c>
      <c r="I478" s="17" t="str">
        <f>'Price Catalogue - Services'!F$57</f>
        <v>Offsite according to FWC discount.</v>
      </c>
      <c r="J478" s="17" t="str">
        <f>'Price Catalogue - Services'!G$57</f>
        <v>days</v>
      </c>
      <c r="K478" s="17" t="str">
        <f>'Price Catalogue - Services'!H$57</f>
        <v>T&amp;M</v>
      </c>
      <c r="L478" s="17" t="str">
        <f>'Price Catalogue - Services'!I$57</f>
        <v>N/A</v>
      </c>
      <c r="M478" s="17" t="str">
        <f>'Price Catalogue - Services'!J$57</f>
        <v>N/A</v>
      </c>
      <c r="N478" s="17" t="str">
        <f>'Price Catalogue - Services'!K$57</f>
        <v>N/A</v>
      </c>
      <c r="O478" s="5">
        <f>'Price Catalogue - Services'!L$57</f>
        <v>0</v>
      </c>
      <c r="P478" s="5" t="str">
        <f>'Price Catalogue - Services'!M$57</f>
        <v>N/A</v>
      </c>
      <c r="Q478" s="5">
        <f>'Price Catalogue - Services'!N$57</f>
        <v>0</v>
      </c>
      <c r="R478" s="38">
        <f>'Price Catalogue - Services'!O$57</f>
        <v>0</v>
      </c>
      <c r="S478" s="17" t="str">
        <f>'Price Catalogue - Services'!P$57</f>
        <v>N/A</v>
      </c>
      <c r="T478" s="5" t="str">
        <f>'Price Catalogue - Services'!Q$57</f>
        <v>N/A</v>
      </c>
      <c r="U478" s="17" t="str">
        <f>'Price Catalogue - Services'!R$57</f>
        <v>Offsite Junior Consultant.</v>
      </c>
      <c r="V478" s="17">
        <f>'Price Catalogue - Services'!S$57</f>
        <v>1</v>
      </c>
      <c r="W47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8" s="21">
        <f>PriceModelTable[[#This Row],[Service Fees]]+PriceModelTable[[#This Row],[Effort Bands]]</f>
        <v>0</v>
      </c>
      <c r="Z478" s="2"/>
      <c r="AA478" s="20"/>
    </row>
    <row r="479" spans="1:27" ht="11.25" customHeight="1" x14ac:dyDescent="0.25">
      <c r="A479" s="51" t="str">
        <f>'Volume Driver - NO EDIT'!$R$1</f>
        <v>2026</v>
      </c>
      <c r="B479" s="51">
        <f>'Volume Driver - NO EDIT'!$R$63</f>
        <v>9</v>
      </c>
      <c r="C479" s="51">
        <f>'Volume Driver - NO EDIT'!R$51</f>
        <v>2</v>
      </c>
      <c r="D479" s="17" t="str">
        <f>'Price Catalogue - Services'!A$56</f>
        <v>consultant-jr-on</v>
      </c>
      <c r="E479" s="17" t="str">
        <f>'Price Catalogue - Services'!B$56</f>
        <v>6.4.3</v>
      </c>
      <c r="F479" s="17">
        <f>'Price Catalogue - Services'!C$56</f>
        <v>0</v>
      </c>
      <c r="G479" s="17" t="str">
        <f>'Price Catalogue - Services'!D$56</f>
        <v>Consultancy</v>
      </c>
      <c r="H479" s="17" t="str">
        <f>'Price Catalogue - Services'!E$56</f>
        <v>Junior Consultant</v>
      </c>
      <c r="I479" s="17" t="str">
        <f>'Price Catalogue - Services'!F$56</f>
        <v>Onsite according to FWC discount.</v>
      </c>
      <c r="J479" s="17" t="str">
        <f>'Price Catalogue - Services'!G$56</f>
        <v>days</v>
      </c>
      <c r="K479" s="17" t="str">
        <f>'Price Catalogue - Services'!H$56</f>
        <v>T&amp;M</v>
      </c>
      <c r="L479" s="17" t="str">
        <f>'Price Catalogue - Services'!I$56</f>
        <v>N/A</v>
      </c>
      <c r="M479" s="17" t="str">
        <f>'Price Catalogue - Services'!J$56</f>
        <v>N/A</v>
      </c>
      <c r="N479" s="17" t="str">
        <f>'Price Catalogue - Services'!K$56</f>
        <v>N/A</v>
      </c>
      <c r="O479" s="5">
        <f>'Price Catalogue - Services'!L$56</f>
        <v>0</v>
      </c>
      <c r="P479" s="5" t="str">
        <f>'Price Catalogue - Services'!M$56</f>
        <v>N/A</v>
      </c>
      <c r="Q479" s="5">
        <f>'Price Catalogue - Services'!N$56</f>
        <v>0</v>
      </c>
      <c r="R479" s="38">
        <f>'Price Catalogue - Services'!O$56</f>
        <v>0</v>
      </c>
      <c r="S479" s="17" t="str">
        <f>'Price Catalogue - Services'!P$56</f>
        <v>N/A</v>
      </c>
      <c r="T479" s="5" t="str">
        <f>'Price Catalogue - Services'!Q$56</f>
        <v>N/A</v>
      </c>
      <c r="U479" s="17" t="str">
        <f>'Price Catalogue - Services'!R$56</f>
        <v>Onsite Junior Consultant.</v>
      </c>
      <c r="V479" s="17">
        <f>'Price Catalogue - Services'!S$56</f>
        <v>1</v>
      </c>
      <c r="W47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7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79" s="21">
        <f>PriceModelTable[[#This Row],[Service Fees]]+PriceModelTable[[#This Row],[Effort Bands]]</f>
        <v>0</v>
      </c>
      <c r="Z479" s="2"/>
      <c r="AA479" s="20"/>
    </row>
    <row r="480" spans="1:27" ht="11.25" customHeight="1" x14ac:dyDescent="0.25">
      <c r="A480" s="51" t="str">
        <f>'Volume Driver - NO EDIT'!$R$1</f>
        <v>2026</v>
      </c>
      <c r="B480" s="51">
        <f>'Volume Driver - NO EDIT'!$R$63</f>
        <v>9</v>
      </c>
      <c r="C480" s="51">
        <f>'Volume Driver - NO EDIT'!R$54</f>
        <v>4</v>
      </c>
      <c r="D480" s="17" t="str">
        <f>'Price Catalogue - Services'!A$59</f>
        <v>engineer-off</v>
      </c>
      <c r="E480" s="17" t="str">
        <f>'Price Catalogue - Services'!B$59</f>
        <v>6.4.4</v>
      </c>
      <c r="F480" s="17">
        <f>'Price Catalogue - Services'!C$59</f>
        <v>0</v>
      </c>
      <c r="G480" s="17" t="str">
        <f>'Price Catalogue - Services'!D$59</f>
        <v>Consultancy</v>
      </c>
      <c r="H480" s="17" t="str">
        <f>'Price Catalogue - Services'!E$59</f>
        <v>Senior Engineer/Architect</v>
      </c>
      <c r="I480" s="17" t="str">
        <f>'Price Catalogue - Services'!F$59</f>
        <v>Offsite according to FWC discount.</v>
      </c>
      <c r="J480" s="17" t="str">
        <f>'Price Catalogue - Services'!G$59</f>
        <v>days</v>
      </c>
      <c r="K480" s="17" t="str">
        <f>'Price Catalogue - Services'!H$59</f>
        <v>T&amp;M</v>
      </c>
      <c r="L480" s="17" t="str">
        <f>'Price Catalogue - Services'!I$59</f>
        <v>N/A</v>
      </c>
      <c r="M480" s="17" t="str">
        <f>'Price Catalogue - Services'!J$59</f>
        <v>N/A</v>
      </c>
      <c r="N480" s="17" t="str">
        <f>'Price Catalogue - Services'!K$59</f>
        <v>N/A</v>
      </c>
      <c r="O480" s="5">
        <f>'Price Catalogue - Services'!L$59</f>
        <v>0</v>
      </c>
      <c r="P480" s="5" t="str">
        <f>'Price Catalogue - Services'!M$59</f>
        <v>N/A</v>
      </c>
      <c r="Q480" s="5">
        <f>'Price Catalogue - Services'!N$59</f>
        <v>0</v>
      </c>
      <c r="R480" s="38">
        <f>'Price Catalogue - Services'!O$59</f>
        <v>0</v>
      </c>
      <c r="S480" s="17" t="str">
        <f>'Price Catalogue - Services'!P$59</f>
        <v>N/A</v>
      </c>
      <c r="T480" s="5" t="str">
        <f>'Price Catalogue - Services'!Q$59</f>
        <v>N/A</v>
      </c>
      <c r="U480" s="17" t="str">
        <f>'Price Catalogue - Services'!R$59</f>
        <v>Offsite Senior Engineer/Architect.</v>
      </c>
      <c r="V480" s="17">
        <f>'Price Catalogue - Services'!S$59</f>
        <v>1</v>
      </c>
      <c r="W480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0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0" s="21">
        <f>PriceModelTable[[#This Row],[Service Fees]]+PriceModelTable[[#This Row],[Effort Bands]]</f>
        <v>0</v>
      </c>
      <c r="Z480" s="2"/>
      <c r="AA480" s="20"/>
    </row>
    <row r="481" spans="1:27" ht="11.25" customHeight="1" x14ac:dyDescent="0.25">
      <c r="A481" s="51" t="str">
        <f>'Volume Driver - NO EDIT'!$R$1</f>
        <v>2026</v>
      </c>
      <c r="B481" s="51">
        <f>'Volume Driver - NO EDIT'!$R$63</f>
        <v>9</v>
      </c>
      <c r="C481" s="51">
        <f>'Volume Driver - NO EDIT'!R$53</f>
        <v>2</v>
      </c>
      <c r="D481" s="17" t="str">
        <f>'Price Catalogue - Services'!A$58</f>
        <v>engineer-on</v>
      </c>
      <c r="E481" s="17" t="str">
        <f>'Price Catalogue - Services'!B$58</f>
        <v>6.4.4</v>
      </c>
      <c r="F481" s="17">
        <f>'Price Catalogue - Services'!C$58</f>
        <v>0</v>
      </c>
      <c r="G481" s="17" t="str">
        <f>'Price Catalogue - Services'!D$58</f>
        <v>Consultancy</v>
      </c>
      <c r="H481" s="17" t="str">
        <f>'Price Catalogue - Services'!E$58</f>
        <v>Senior Engineer/Architect</v>
      </c>
      <c r="I481" s="17" t="str">
        <f>'Price Catalogue - Services'!F$58</f>
        <v>Onsite according to FWC discount.</v>
      </c>
      <c r="J481" s="17" t="str">
        <f>'Price Catalogue - Services'!G$58</f>
        <v>days</v>
      </c>
      <c r="K481" s="17" t="str">
        <f>'Price Catalogue - Services'!H$58</f>
        <v>T&amp;M</v>
      </c>
      <c r="L481" s="17" t="str">
        <f>'Price Catalogue - Services'!I$58</f>
        <v>N/A</v>
      </c>
      <c r="M481" s="17" t="str">
        <f>'Price Catalogue - Services'!J$58</f>
        <v>N/A</v>
      </c>
      <c r="N481" s="17" t="str">
        <f>'Price Catalogue - Services'!K$58</f>
        <v>N/A</v>
      </c>
      <c r="O481" s="5">
        <f>'Price Catalogue - Services'!L$58</f>
        <v>0</v>
      </c>
      <c r="P481" s="5" t="str">
        <f>'Price Catalogue - Services'!M$58</f>
        <v>N/A</v>
      </c>
      <c r="Q481" s="5">
        <f>'Price Catalogue - Services'!N$58</f>
        <v>0</v>
      </c>
      <c r="R481" s="38">
        <f>'Price Catalogue - Services'!O$58</f>
        <v>0</v>
      </c>
      <c r="S481" s="17" t="str">
        <f>'Price Catalogue - Services'!P$58</f>
        <v>N/A</v>
      </c>
      <c r="T481" s="5" t="str">
        <f>'Price Catalogue - Services'!Q$58</f>
        <v>N/A</v>
      </c>
      <c r="U481" s="17" t="str">
        <f>'Price Catalogue - Services'!R$58</f>
        <v>Onsite Senior Engineer/Architect.</v>
      </c>
      <c r="V481" s="17">
        <f>'Price Catalogue - Services'!S$58</f>
        <v>1</v>
      </c>
      <c r="W481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1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1" s="21">
        <f>PriceModelTable[[#This Row],[Service Fees]]+PriceModelTable[[#This Row],[Effort Bands]]</f>
        <v>0</v>
      </c>
      <c r="Z481" s="2"/>
      <c r="AA481" s="20"/>
    </row>
    <row r="482" spans="1:27" ht="11.25" customHeight="1" x14ac:dyDescent="0.25">
      <c r="A482" s="51" t="str">
        <f>'Volume Driver - NO EDIT'!$R$1</f>
        <v>2026</v>
      </c>
      <c r="B482" s="51">
        <f>'Volume Driver - NO EDIT'!$R$63</f>
        <v>9</v>
      </c>
      <c r="C482" s="51">
        <f>'Volume Driver - NO EDIT'!R$56</f>
        <v>4</v>
      </c>
      <c r="D482" s="17" t="str">
        <f>'Price Catalogue - Services'!A$61</f>
        <v>engineer-jr-off</v>
      </c>
      <c r="E482" s="17" t="str">
        <f>'Price Catalogue - Services'!B$61</f>
        <v>6.4.5</v>
      </c>
      <c r="F482" s="17">
        <f>'Price Catalogue - Services'!C$61</f>
        <v>0</v>
      </c>
      <c r="G482" s="17" t="str">
        <f>'Price Catalogue - Services'!D$61</f>
        <v>Consultancy</v>
      </c>
      <c r="H482" s="17" t="str">
        <f>'Price Catalogue - Services'!E$61</f>
        <v>Junior Engineer/Administrator</v>
      </c>
      <c r="I482" s="17" t="str">
        <f>'Price Catalogue - Services'!F$61</f>
        <v>Offsite according to FWC discount.</v>
      </c>
      <c r="J482" s="17" t="str">
        <f>'Price Catalogue - Services'!G$61</f>
        <v>days</v>
      </c>
      <c r="K482" s="17" t="str">
        <f>'Price Catalogue - Services'!H$61</f>
        <v>T&amp;M</v>
      </c>
      <c r="L482" s="17" t="str">
        <f>'Price Catalogue - Services'!I$61</f>
        <v>N/A</v>
      </c>
      <c r="M482" s="17" t="str">
        <f>'Price Catalogue - Services'!J$61</f>
        <v>N/A</v>
      </c>
      <c r="N482" s="17" t="str">
        <f>'Price Catalogue - Services'!K$61</f>
        <v>N/A</v>
      </c>
      <c r="O482" s="5">
        <f>'Price Catalogue - Services'!L$61</f>
        <v>0</v>
      </c>
      <c r="P482" s="5" t="str">
        <f>'Price Catalogue - Services'!M$61</f>
        <v>N/A</v>
      </c>
      <c r="Q482" s="5">
        <f>'Price Catalogue - Services'!N$61</f>
        <v>0</v>
      </c>
      <c r="R482" s="38">
        <f>'Price Catalogue - Services'!O$61</f>
        <v>0</v>
      </c>
      <c r="S482" s="17" t="str">
        <f>'Price Catalogue - Services'!P$61</f>
        <v>N/A</v>
      </c>
      <c r="T482" s="5" t="str">
        <f>'Price Catalogue - Services'!Q$61</f>
        <v>N/A</v>
      </c>
      <c r="U482" s="17" t="str">
        <f>'Price Catalogue - Services'!R$61</f>
        <v>Offsite Junior Engineer/Administrator.</v>
      </c>
      <c r="V482" s="17">
        <f>'Price Catalogue - Services'!S$61</f>
        <v>1</v>
      </c>
      <c r="W482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2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2" s="21">
        <f>PriceModelTable[[#This Row],[Service Fees]]+PriceModelTable[[#This Row],[Effort Bands]]</f>
        <v>0</v>
      </c>
      <c r="Z482" s="2"/>
      <c r="AA482" s="20"/>
    </row>
    <row r="483" spans="1:27" ht="11.25" customHeight="1" x14ac:dyDescent="0.25">
      <c r="A483" s="51" t="str">
        <f>'Volume Driver - NO EDIT'!$R$1</f>
        <v>2026</v>
      </c>
      <c r="B483" s="51">
        <f>'Volume Driver - NO EDIT'!$R$63</f>
        <v>9</v>
      </c>
      <c r="C483" s="51">
        <f>'Volume Driver - NO EDIT'!R$55</f>
        <v>2</v>
      </c>
      <c r="D483" s="17" t="str">
        <f>'Price Catalogue - Services'!A$60</f>
        <v>engineer-jr-on</v>
      </c>
      <c r="E483" s="17" t="str">
        <f>'Price Catalogue - Services'!B$60</f>
        <v>6.4.5</v>
      </c>
      <c r="F483" s="17">
        <f>'Price Catalogue - Services'!C$60</f>
        <v>0</v>
      </c>
      <c r="G483" s="17" t="str">
        <f>'Price Catalogue - Services'!D$60</f>
        <v>Consultancy</v>
      </c>
      <c r="H483" s="17" t="str">
        <f>'Price Catalogue - Services'!E$60</f>
        <v>Junior Engineer/Administrator</v>
      </c>
      <c r="I483" s="17" t="str">
        <f>'Price Catalogue - Services'!F$60</f>
        <v>Onsite according to FWC discount.</v>
      </c>
      <c r="J483" s="17" t="str">
        <f>'Price Catalogue - Services'!G$60</f>
        <v>days</v>
      </c>
      <c r="K483" s="17" t="str">
        <f>'Price Catalogue - Services'!H$60</f>
        <v>T&amp;M</v>
      </c>
      <c r="L483" s="17" t="str">
        <f>'Price Catalogue - Services'!I$60</f>
        <v>N/A</v>
      </c>
      <c r="M483" s="17" t="str">
        <f>'Price Catalogue - Services'!J$60</f>
        <v>N/A</v>
      </c>
      <c r="N483" s="17" t="str">
        <f>'Price Catalogue - Services'!K$60</f>
        <v>N/A</v>
      </c>
      <c r="O483" s="5">
        <f>'Price Catalogue - Services'!L$60</f>
        <v>0</v>
      </c>
      <c r="P483" s="5" t="str">
        <f>'Price Catalogue - Services'!M$60</f>
        <v>N/A</v>
      </c>
      <c r="Q483" s="5">
        <f>'Price Catalogue - Services'!N$60</f>
        <v>0</v>
      </c>
      <c r="R483" s="38">
        <f>'Price Catalogue - Services'!O$60</f>
        <v>0</v>
      </c>
      <c r="S483" s="17" t="str">
        <f>'Price Catalogue - Services'!P$60</f>
        <v>N/A</v>
      </c>
      <c r="T483" s="5" t="str">
        <f>'Price Catalogue - Services'!Q$60</f>
        <v>N/A</v>
      </c>
      <c r="U483" s="17" t="str">
        <f>'Price Catalogue - Services'!R$60</f>
        <v>Onsite Junior Engineer/Administrator.</v>
      </c>
      <c r="V483" s="17">
        <f>'Price Catalogue - Services'!S$60</f>
        <v>1</v>
      </c>
      <c r="W483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3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3" s="21">
        <f>PriceModelTable[[#This Row],[Service Fees]]+PriceModelTable[[#This Row],[Effort Bands]]</f>
        <v>0</v>
      </c>
      <c r="Z483" s="2"/>
      <c r="AA483" s="20"/>
    </row>
    <row r="484" spans="1:27" ht="11.25" customHeight="1" x14ac:dyDescent="0.25">
      <c r="A484" s="51" t="str">
        <f>'Volume Driver - NO EDIT'!$R$1</f>
        <v>2026</v>
      </c>
      <c r="B484" s="51">
        <f>'Volume Driver - NO EDIT'!$R$63</f>
        <v>9</v>
      </c>
      <c r="C484" s="51">
        <f>'Volume Driver - NO EDIT'!R$58</f>
        <v>0.5</v>
      </c>
      <c r="D484" s="17" t="str">
        <f>'Price Catalogue - Services'!A$63</f>
        <v>trainer-off</v>
      </c>
      <c r="E484" s="17" t="str">
        <f>'Price Catalogue - Services'!B$63</f>
        <v>6.4.6</v>
      </c>
      <c r="F484" s="17">
        <f>'Price Catalogue - Services'!C$63</f>
        <v>0</v>
      </c>
      <c r="G484" s="17" t="str">
        <f>'Price Catalogue - Services'!D$63</f>
        <v>Consultancy</v>
      </c>
      <c r="H484" s="17" t="str">
        <f>'Price Catalogue - Services'!E$63</f>
        <v>Trainer</v>
      </c>
      <c r="I484" s="17" t="str">
        <f>'Price Catalogue - Services'!F$63</f>
        <v>Offsite according to FWC discount.</v>
      </c>
      <c r="J484" s="17" t="str">
        <f>'Price Catalogue - Services'!G$63</f>
        <v>days</v>
      </c>
      <c r="K484" s="17" t="str">
        <f>'Price Catalogue - Services'!H$63</f>
        <v>T&amp;M</v>
      </c>
      <c r="L484" s="17" t="str">
        <f>'Price Catalogue - Services'!I$63</f>
        <v>N/A</v>
      </c>
      <c r="M484" s="17" t="str">
        <f>'Price Catalogue - Services'!J$63</f>
        <v>N/A</v>
      </c>
      <c r="N484" s="17" t="str">
        <f>'Price Catalogue - Services'!K$63</f>
        <v>N/A</v>
      </c>
      <c r="O484" s="5">
        <f>'Price Catalogue - Services'!L$63</f>
        <v>0</v>
      </c>
      <c r="P484" s="5" t="str">
        <f>'Price Catalogue - Services'!M$63</f>
        <v>N/A</v>
      </c>
      <c r="Q484" s="5">
        <f>'Price Catalogue - Services'!N$63</f>
        <v>0</v>
      </c>
      <c r="R484" s="38">
        <f>'Price Catalogue - Services'!O$63</f>
        <v>0</v>
      </c>
      <c r="S484" s="17" t="str">
        <f>'Price Catalogue - Services'!P$63</f>
        <v>N/A</v>
      </c>
      <c r="T484" s="5" t="str">
        <f>'Price Catalogue - Services'!Q$63</f>
        <v>N/A</v>
      </c>
      <c r="U484" s="17" t="str">
        <f>'Price Catalogue - Services'!R$63</f>
        <v>Offsite Trainer.</v>
      </c>
      <c r="V484" s="17">
        <f>'Price Catalogue - Services'!S$63</f>
        <v>1</v>
      </c>
      <c r="W484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4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4" s="21">
        <f>PriceModelTable[[#This Row],[Service Fees]]+PriceModelTable[[#This Row],[Effort Bands]]</f>
        <v>0</v>
      </c>
      <c r="Z484" s="2"/>
      <c r="AA484" s="20"/>
    </row>
    <row r="485" spans="1:27" ht="11.25" customHeight="1" x14ac:dyDescent="0.25">
      <c r="A485" s="51" t="str">
        <f>'Volume Driver - NO EDIT'!$R$1</f>
        <v>2026</v>
      </c>
      <c r="B485" s="51">
        <f>'Volume Driver - NO EDIT'!$R$63</f>
        <v>9</v>
      </c>
      <c r="C485" s="51">
        <f>'Volume Driver - NO EDIT'!R$57</f>
        <v>1</v>
      </c>
      <c r="D485" s="17" t="str">
        <f>'Price Catalogue - Services'!A$62</f>
        <v>trainer-on</v>
      </c>
      <c r="E485" s="17" t="str">
        <f>'Price Catalogue - Services'!B$62</f>
        <v>6.4.6</v>
      </c>
      <c r="F485" s="17">
        <f>'Price Catalogue - Services'!C$62</f>
        <v>0</v>
      </c>
      <c r="G485" s="17" t="str">
        <f>'Price Catalogue - Services'!D$62</f>
        <v>Consultancy</v>
      </c>
      <c r="H485" s="17" t="str">
        <f>'Price Catalogue - Services'!E$62</f>
        <v>Trainer</v>
      </c>
      <c r="I485" s="17" t="str">
        <f>'Price Catalogue - Services'!F$62</f>
        <v>Onsite according to FWC discount.</v>
      </c>
      <c r="J485" s="17" t="str">
        <f>'Price Catalogue - Services'!G$62</f>
        <v>days</v>
      </c>
      <c r="K485" s="17" t="str">
        <f>'Price Catalogue - Services'!H$62</f>
        <v>T&amp;M</v>
      </c>
      <c r="L485" s="17" t="str">
        <f>'Price Catalogue - Services'!I$62</f>
        <v>N/A</v>
      </c>
      <c r="M485" s="17" t="str">
        <f>'Price Catalogue - Services'!J$62</f>
        <v>N/A</v>
      </c>
      <c r="N485" s="17" t="str">
        <f>'Price Catalogue - Services'!K$62</f>
        <v>N/A</v>
      </c>
      <c r="O485" s="5">
        <f>'Price Catalogue - Services'!L$62</f>
        <v>0</v>
      </c>
      <c r="P485" s="5" t="str">
        <f>'Price Catalogue - Services'!M$62</f>
        <v>N/A</v>
      </c>
      <c r="Q485" s="5">
        <f>'Price Catalogue - Services'!N$62</f>
        <v>0</v>
      </c>
      <c r="R485" s="38">
        <f>'Price Catalogue - Services'!O$62</f>
        <v>0</v>
      </c>
      <c r="S485" s="17" t="str">
        <f>'Price Catalogue - Services'!P$62</f>
        <v>N/A</v>
      </c>
      <c r="T485" s="5" t="str">
        <f>'Price Catalogue - Services'!Q$62</f>
        <v>N/A</v>
      </c>
      <c r="U485" s="17" t="str">
        <f>'Price Catalogue - Services'!R$62</f>
        <v>Onsite Trainer.</v>
      </c>
      <c r="V485" s="17">
        <f>'Price Catalogue - Services'!S$62</f>
        <v>1</v>
      </c>
      <c r="W485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5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5" s="21">
        <f>PriceModelTable[[#This Row],[Service Fees]]+PriceModelTable[[#This Row],[Effort Bands]]</f>
        <v>0</v>
      </c>
      <c r="Z485" s="2"/>
      <c r="AA485" s="20"/>
    </row>
    <row r="486" spans="1:27" ht="11.25" customHeight="1" x14ac:dyDescent="0.25">
      <c r="A486" s="51" t="str">
        <f>'Volume Driver - NO EDIT'!$R$1</f>
        <v>2026</v>
      </c>
      <c r="B486" s="51">
        <f>'Volume Driver - NO EDIT'!$R$63</f>
        <v>9</v>
      </c>
      <c r="C486" s="51">
        <f>'Volume Driver - NO EDIT'!R$59</f>
        <v>1</v>
      </c>
      <c r="D486" s="17" t="str">
        <f>'Price Catalogue - Services'!A$64</f>
        <v>sec-srv</v>
      </c>
      <c r="E486" s="17" t="str">
        <f>'Price Catalogue - Services'!B$64</f>
        <v>6.6</v>
      </c>
      <c r="F486" s="17">
        <f>'Price Catalogue - Services'!C$64</f>
        <v>0</v>
      </c>
      <c r="G486" s="17" t="str">
        <f>'Price Catalogue - Services'!D$64</f>
        <v>Security Services</v>
      </c>
      <c r="H486" s="17" t="str">
        <f>'Price Catalogue - Services'!E$64</f>
        <v>Security Services</v>
      </c>
      <c r="I486" s="17" t="str">
        <f>'Price Catalogue - Services'!F$64</f>
        <v>Managed service</v>
      </c>
      <c r="J486" s="17" t="str">
        <f>'Price Catalogue - Services'!G$64</f>
        <v>% of yearly expenditure</v>
      </c>
      <c r="K486" s="17" t="str">
        <f>'Price Catalogue - Services'!H$64</f>
        <v>Monthly service fee</v>
      </c>
      <c r="L486" s="17" t="str">
        <f>'Price Catalogue - Services'!I$64</f>
        <v>24/7</v>
      </c>
      <c r="M486" s="17" t="str">
        <f>'Price Catalogue - Services'!J$64</f>
        <v>any</v>
      </c>
      <c r="N486" s="17" t="str">
        <f>'Price Catalogue - Services'!K$64</f>
        <v>N/A</v>
      </c>
      <c r="O486" s="54">
        <f>'Price Catalogue - Services'!L$64*SUM($W429:$W473)/PriceModelTable[[#This Row],[Months]]</f>
        <v>0</v>
      </c>
      <c r="P486" s="54">
        <f>'Price Catalogue - Services'!M$64*SUM($W429:$W473)/PriceModelTable[[#This Row],[Months]]</f>
        <v>0</v>
      </c>
      <c r="Q486" s="5">
        <f>'Price Catalogue - Services'!N$64</f>
        <v>0</v>
      </c>
      <c r="R486" s="38">
        <f>'Price Catalogue - Services'!O$64</f>
        <v>0</v>
      </c>
      <c r="S486" s="17" t="str">
        <f>'Price Catalogue - Services'!P$64</f>
        <v>E1</v>
      </c>
      <c r="T486" s="5">
        <f>'Price Catalogue - Services'!Q$64</f>
        <v>0</v>
      </c>
      <c r="U486" s="17" t="str">
        <f>'Price Catalogue - Services'!R$64</f>
        <v xml:space="preserve">Security Services for all ECHA IT services. Changes charged separately via Effort Band. </v>
      </c>
      <c r="V486" s="17">
        <f>'Price Catalogue - Services'!S$64</f>
        <v>1</v>
      </c>
      <c r="W486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6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6" s="21">
        <f>PriceModelTable[[#This Row],[Service Fees]]+PriceModelTable[[#This Row],[Effort Bands]]</f>
        <v>0</v>
      </c>
      <c r="Z486" s="2"/>
      <c r="AA486" s="20"/>
    </row>
    <row r="487" spans="1:27" ht="11.25" customHeight="1" x14ac:dyDescent="0.25">
      <c r="A487" s="51" t="str">
        <f>'Volume Driver - NO EDIT'!$R$1</f>
        <v>2026</v>
      </c>
      <c r="B487" s="51">
        <f>'Volume Driver - NO EDIT'!$R$63</f>
        <v>9</v>
      </c>
      <c r="C487" s="51">
        <f>'Volume Driver - NO EDIT'!R$60</f>
        <v>0</v>
      </c>
      <c r="D487" s="17" t="str">
        <f>'Price Catalogue - Services'!A$65</f>
        <v>trans-in</v>
      </c>
      <c r="E487" s="17" t="str">
        <f>'Price Catalogue - Services'!B$65</f>
        <v>8.1</v>
      </c>
      <c r="F487" s="17">
        <f>'Price Catalogue - Services'!C$65</f>
        <v>0</v>
      </c>
      <c r="G487" s="17" t="str">
        <f>'Price Catalogue - Services'!D$65</f>
        <v>Transition in</v>
      </c>
      <c r="H487" s="17" t="str">
        <f>'Price Catalogue - Services'!E$65</f>
        <v>Transition in</v>
      </c>
      <c r="I487" s="17" t="str">
        <f>'Price Catalogue - Services'!F$65</f>
        <v>Project</v>
      </c>
      <c r="J487" s="17" t="str">
        <f>'Price Catalogue - Services'!G$65</f>
        <v>months of service</v>
      </c>
      <c r="K487" s="17" t="str">
        <f>'Price Catalogue - Services'!H$65</f>
        <v>QT&amp;M</v>
      </c>
      <c r="L487" s="17" t="str">
        <f>'Price Catalogue - Services'!I$65</f>
        <v>N/A</v>
      </c>
      <c r="M487" s="17" t="str">
        <f>'Price Catalogue - Services'!J$65</f>
        <v>N/A</v>
      </c>
      <c r="N487" s="17" t="str">
        <f>'Price Catalogue - Services'!K$65</f>
        <v>N/A</v>
      </c>
      <c r="O487" s="54">
        <f>'Price Catalogue - Services'!L$65*SUM($W429:$W473,$W486:$W486)/PriceModelTable[[#This Row],[Months]]/PriceModelTable[[#This Row],[Months]]</f>
        <v>0</v>
      </c>
      <c r="P487" s="54">
        <f>'Price Catalogue - Services'!M$65*SUM($W429:$W473,$W486:$W486)/PriceModelTable[[#This Row],[Months]]/PriceModelTable[[#This Row],[Months]]</f>
        <v>0</v>
      </c>
      <c r="Q487" s="5">
        <f>'Price Catalogue - Services'!N$65</f>
        <v>0</v>
      </c>
      <c r="R487" s="38">
        <f>'Price Catalogue - Services'!O$65</f>
        <v>0</v>
      </c>
      <c r="S487" s="17" t="str">
        <f>'Price Catalogue - Services'!P$65</f>
        <v>N/A</v>
      </c>
      <c r="T487" s="5" t="str">
        <f>'Price Catalogue - Services'!Q$65</f>
        <v>N/A</v>
      </c>
      <c r="U487" s="17" t="str">
        <f>'Price Catalogue - Services'!R$65</f>
        <v>Fees for transition in, in months of service fees (for current year) after transition is complete.</v>
      </c>
      <c r="V487" s="17">
        <f>'Price Catalogue - Services'!S$65</f>
        <v>1</v>
      </c>
      <c r="W487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7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7" s="21">
        <f>PriceModelTable[[#This Row],[Service Fees]]+PriceModelTable[[#This Row],[Effort Bands]]</f>
        <v>0</v>
      </c>
      <c r="Z487" s="2"/>
      <c r="AA487" s="20"/>
    </row>
    <row r="488" spans="1:27" ht="11.25" customHeight="1" x14ac:dyDescent="0.25">
      <c r="A488" s="51" t="str">
        <f>'Volume Driver - NO EDIT'!$R$1</f>
        <v>2026</v>
      </c>
      <c r="B488" s="51">
        <f>'Volume Driver - NO EDIT'!$R$63</f>
        <v>9</v>
      </c>
      <c r="C488" s="51">
        <f>'Volume Driver - NO EDIT'!R$61</f>
        <v>1</v>
      </c>
      <c r="D488" s="17" t="str">
        <f>'Price Catalogue - Services'!A$66</f>
        <v>trans-out</v>
      </c>
      <c r="E488" s="17" t="str">
        <f>'Price Catalogue - Services'!B$66</f>
        <v>8.2</v>
      </c>
      <c r="F488" s="17">
        <f>'Price Catalogue - Services'!C$66</f>
        <v>0</v>
      </c>
      <c r="G488" s="17" t="str">
        <f>'Price Catalogue - Services'!D$66</f>
        <v>Transition out</v>
      </c>
      <c r="H488" s="17" t="str">
        <f>'Price Catalogue - Services'!E$66</f>
        <v>Transition out</v>
      </c>
      <c r="I488" s="17" t="str">
        <f>'Price Catalogue - Services'!F$66</f>
        <v>Project</v>
      </c>
      <c r="J488" s="17" t="str">
        <f>'Price Catalogue - Services'!G$66</f>
        <v>% of yearly expenditure</v>
      </c>
      <c r="K488" s="17" t="str">
        <f>'Price Catalogue - Services'!H$66</f>
        <v>QT&amp;M</v>
      </c>
      <c r="L488" s="17" t="str">
        <f>'Price Catalogue - Services'!I$66</f>
        <v>N/A</v>
      </c>
      <c r="M488" s="17" t="str">
        <f>'Price Catalogue - Services'!J$66</f>
        <v>N/A</v>
      </c>
      <c r="N488" s="17" t="str">
        <f>'Price Catalogue - Services'!K$66</f>
        <v>N/A</v>
      </c>
      <c r="O488" s="54">
        <f>'Price Catalogue - Services'!L$66*SUM($W368:$W412,$W425:$W425)/PriceModelTable[[#This Row],[Months]]</f>
        <v>0</v>
      </c>
      <c r="P488" s="54">
        <f>'Price Catalogue - Services'!M$66*SUM($W368:$W412,$W425:$W425)/PriceModelTable[[#This Row],[Months]]</f>
        <v>0</v>
      </c>
      <c r="Q488" s="5">
        <f>'Price Catalogue - Services'!N$66</f>
        <v>0</v>
      </c>
      <c r="R488" s="38">
        <f>'Price Catalogue - Services'!O$66</f>
        <v>0</v>
      </c>
      <c r="S488" s="17" t="str">
        <f>'Price Catalogue - Services'!P$66</f>
        <v>N/A</v>
      </c>
      <c r="T488" s="5" t="str">
        <f>'Price Catalogue - Services'!Q$66</f>
        <v>N/A</v>
      </c>
      <c r="U488" s="17" t="str">
        <f>'Price Catalogue - Services'!R$66</f>
        <v>Fees for transition out. Percentage of annual services fees for current year.</v>
      </c>
      <c r="V488" s="17">
        <f>'Price Catalogue - Services'!S$66</f>
        <v>1</v>
      </c>
      <c r="W488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8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8" s="21">
        <f>PriceModelTable[[#This Row],[Service Fees]]+PriceModelTable[[#This Row],[Effort Bands]]</f>
        <v>0</v>
      </c>
      <c r="Z488" s="2"/>
      <c r="AA488" s="20"/>
    </row>
    <row r="489" spans="1:27" ht="11.25" customHeight="1" x14ac:dyDescent="0.25">
      <c r="A489" s="51" t="str">
        <f>'Volume Driver - NO EDIT'!$R$1</f>
        <v>2026</v>
      </c>
      <c r="B489" s="51">
        <f>'Volume Driver - NO EDIT'!$R$63</f>
        <v>9</v>
      </c>
      <c r="C489" s="51">
        <f>'Volume Driver - NO EDIT'!R$62</f>
        <v>1</v>
      </c>
      <c r="D489" s="17" t="str">
        <f>'Price Catalogue - Services'!A$67</f>
        <v>gov</v>
      </c>
      <c r="E489" s="17" t="str">
        <f>'Price Catalogue - Services'!B$67</f>
        <v>9</v>
      </c>
      <c r="F489" s="17">
        <f>'Price Catalogue - Services'!C$67</f>
        <v>0</v>
      </c>
      <c r="G489" s="17" t="str">
        <f>'Price Catalogue - Services'!D$67</f>
        <v>Governance</v>
      </c>
      <c r="H489" s="17" t="str">
        <f>'Price Catalogue - Services'!E$67</f>
        <v>Governance</v>
      </c>
      <c r="I489" s="17" t="str">
        <f>'Price Catalogue - Services'!F$67</f>
        <v>Governance</v>
      </c>
      <c r="J489" s="17" t="str">
        <f>'Price Catalogue - Services'!G$67</f>
        <v>% of yearly expenditure</v>
      </c>
      <c r="K489" s="17" t="str">
        <f>'Price Catalogue - Services'!H$67</f>
        <v>Monthly service fee</v>
      </c>
      <c r="L489" s="17" t="str">
        <f>'Price Catalogue - Services'!I$67</f>
        <v>9/5</v>
      </c>
      <c r="M489" s="17" t="str">
        <f>'Price Catalogue - Services'!J$67</f>
        <v>N/A</v>
      </c>
      <c r="N489" s="17" t="str">
        <f>'Price Catalogue - Services'!K$67</f>
        <v>N/A</v>
      </c>
      <c r="O489" s="54">
        <f>'Price Catalogue - Services'!L$67*SUM($W431:$W473,$W486:$W486)/PriceModelTable[[#This Row],[Months]]</f>
        <v>0</v>
      </c>
      <c r="P489" s="54">
        <f>'Price Catalogue - Services'!M$67*SUM($W431:$W473,$W486:$W486)/PriceModelTable[[#This Row],[Months]]</f>
        <v>0</v>
      </c>
      <c r="Q489" s="5">
        <f>'Price Catalogue - Services'!N$67</f>
        <v>0</v>
      </c>
      <c r="R489" s="38">
        <f>'Price Catalogue - Services'!O$67</f>
        <v>0</v>
      </c>
      <c r="S489" s="17" t="str">
        <f>'Price Catalogue - Services'!P$67</f>
        <v>N/A</v>
      </c>
      <c r="T489" s="5" t="str">
        <f>'Price Catalogue - Services'!Q$67</f>
        <v>N/A</v>
      </c>
      <c r="U489" s="17" t="str">
        <f>'Price Catalogue - Services'!R$67</f>
        <v>Governance for the FWC and its service delivery. Percentage of annual service fees for current year.</v>
      </c>
      <c r="V489" s="17">
        <f>'Price Catalogue - Services'!S$67</f>
        <v>1</v>
      </c>
      <c r="W489" s="18">
        <f xml:space="preserve">
(
    IFERROR(
       (
           (
               IF(PriceModelTable[[#This Row],[Rebate threshold]], MIN(PriceModelTable[[#This Row],[Volume]],PriceModelTable[[#This Row],[Rebate threshold]]),MAX(PriceModelTable[[#This Row],[Volume]],PriceModelTable[[#This Row],[Min. volume]]))
               *
              PriceModelTable[[#This Row],[Service Fee]]
              *
              PriceModelTable[[#This Row],[Months]]
          )
          + IF(PriceModelTable[[#This Row],[Rebate threshold]]&gt;0,((PriceModelTable[[#This Row],[Volume]]-PriceModelTable[[#This Row],[Rebate threshold]])*MIN(PriceModelTable[[#This Row],[Rebated price]],PriceModelTable[[#This Row],[Max. Service Fee]])*PriceModelTable[[#This Row],[Months]]),0)
      ),0
   )
)
*PriceModelTable[[#This Row],[Valid]]</f>
        <v>0</v>
      </c>
      <c r="X489" s="18">
        <f xml:space="preserve">
(
     IF(PriceModelTable[[#This Row],[Volume]],IF(ISNUMBER(PriceModelTable[[#This Row],[Effort Band price]]),PriceModelTable[[#This Row],[Effort Band price]],0)*PriceModelTable[[#This Row],[Months]],0)
)
*PriceModelTable[[#This Row],[Valid]]</f>
        <v>0</v>
      </c>
      <c r="Y489" s="21">
        <f>PriceModelTable[[#This Row],[Service Fees]]+PriceModelTable[[#This Row],[Effort Bands]]</f>
        <v>0</v>
      </c>
      <c r="Z489" s="2"/>
      <c r="AA489" s="20"/>
    </row>
    <row r="490" spans="1:27" x14ac:dyDescent="0.25">
      <c r="A490" s="52"/>
    </row>
  </sheetData>
  <sheetProtection password="9B9C" sheet="1" objects="1" scenarios="1"/>
  <conditionalFormatting sqref="Z2 Z8:Z24 Y25:Z59">
    <cfRule type="cellIs" dxfId="177" priority="355" operator="equal">
      <formula>"N/A"</formula>
    </cfRule>
  </conditionalFormatting>
  <conditionalFormatting sqref="Y2 Y8:Y23">
    <cfRule type="cellIs" dxfId="176" priority="354" operator="equal">
      <formula>"N/A"</formula>
    </cfRule>
  </conditionalFormatting>
  <conditionalFormatting sqref="Y24">
    <cfRule type="cellIs" dxfId="175" priority="353" operator="equal">
      <formula>"N/A"</formula>
    </cfRule>
  </conditionalFormatting>
  <conditionalFormatting sqref="Y193">
    <cfRule type="cellIs" dxfId="174" priority="245" operator="equal">
      <formula>"N/A"</formula>
    </cfRule>
  </conditionalFormatting>
  <conditionalFormatting sqref="Z3">
    <cfRule type="cellIs" dxfId="173" priority="347" operator="equal">
      <formula>"N/A"</formula>
    </cfRule>
  </conditionalFormatting>
  <conditionalFormatting sqref="Y3">
    <cfRule type="cellIs" dxfId="172" priority="346" operator="equal">
      <formula>"N/A"</formula>
    </cfRule>
  </conditionalFormatting>
  <conditionalFormatting sqref="Z4">
    <cfRule type="cellIs" dxfId="171" priority="345" operator="equal">
      <formula>"N/A"</formula>
    </cfRule>
  </conditionalFormatting>
  <conditionalFormatting sqref="Y4">
    <cfRule type="cellIs" dxfId="170" priority="344" operator="equal">
      <formula>"N/A"</formula>
    </cfRule>
  </conditionalFormatting>
  <conditionalFormatting sqref="Z5">
    <cfRule type="cellIs" dxfId="169" priority="343" operator="equal">
      <formula>"N/A"</formula>
    </cfRule>
  </conditionalFormatting>
  <conditionalFormatting sqref="Y5">
    <cfRule type="cellIs" dxfId="168" priority="342" operator="equal">
      <formula>"N/A"</formula>
    </cfRule>
  </conditionalFormatting>
  <conditionalFormatting sqref="Z6">
    <cfRule type="cellIs" dxfId="167" priority="341" operator="equal">
      <formula>"N/A"</formula>
    </cfRule>
  </conditionalFormatting>
  <conditionalFormatting sqref="Y6">
    <cfRule type="cellIs" dxfId="166" priority="340" operator="equal">
      <formula>"N/A"</formula>
    </cfRule>
  </conditionalFormatting>
  <conditionalFormatting sqref="Z7">
    <cfRule type="cellIs" dxfId="165" priority="339" operator="equal">
      <formula>"N/A"</formula>
    </cfRule>
  </conditionalFormatting>
  <conditionalFormatting sqref="Y7">
    <cfRule type="cellIs" dxfId="164" priority="338" operator="equal">
      <formula>"N/A"</formula>
    </cfRule>
  </conditionalFormatting>
  <conditionalFormatting sqref="Z250 Z256:Z272 Y273:Z307">
    <cfRule type="cellIs" dxfId="163" priority="231" operator="equal">
      <formula>"N/A"</formula>
    </cfRule>
  </conditionalFormatting>
  <conditionalFormatting sqref="Y250 Y256:Y271">
    <cfRule type="cellIs" dxfId="162" priority="230" operator="equal">
      <formula>"N/A"</formula>
    </cfRule>
  </conditionalFormatting>
  <conditionalFormatting sqref="Y272">
    <cfRule type="cellIs" dxfId="161" priority="229" operator="equal">
      <formula>"N/A"</formula>
    </cfRule>
  </conditionalFormatting>
  <conditionalFormatting sqref="Y252">
    <cfRule type="cellIs" dxfId="160" priority="220" operator="equal">
      <formula>"N/A"</formula>
    </cfRule>
  </conditionalFormatting>
  <conditionalFormatting sqref="Z251">
    <cfRule type="cellIs" dxfId="159" priority="223" operator="equal">
      <formula>"N/A"</formula>
    </cfRule>
  </conditionalFormatting>
  <conditionalFormatting sqref="Y251">
    <cfRule type="cellIs" dxfId="158" priority="222" operator="equal">
      <formula>"N/A"</formula>
    </cfRule>
  </conditionalFormatting>
  <conditionalFormatting sqref="Z252">
    <cfRule type="cellIs" dxfId="157" priority="221" operator="equal">
      <formula>"N/A"</formula>
    </cfRule>
  </conditionalFormatting>
  <conditionalFormatting sqref="Z64 Z70:Z86 Y87:Z121">
    <cfRule type="cellIs" dxfId="156" priority="324" operator="equal">
      <formula>"N/A"</formula>
    </cfRule>
  </conditionalFormatting>
  <conditionalFormatting sqref="Y64 Y70:Y85">
    <cfRule type="cellIs" dxfId="155" priority="323" operator="equal">
      <formula>"N/A"</formula>
    </cfRule>
  </conditionalFormatting>
  <conditionalFormatting sqref="Y86">
    <cfRule type="cellIs" dxfId="154" priority="322" operator="equal">
      <formula>"N/A"</formula>
    </cfRule>
  </conditionalFormatting>
  <conditionalFormatting sqref="Y254">
    <cfRule type="cellIs" dxfId="153" priority="216" operator="equal">
      <formula>"N/A"</formula>
    </cfRule>
  </conditionalFormatting>
  <conditionalFormatting sqref="Z126 Z132:Z148 Y149:Z183">
    <cfRule type="cellIs" dxfId="152" priority="293" operator="equal">
      <formula>"N/A"</formula>
    </cfRule>
  </conditionalFormatting>
  <conditionalFormatting sqref="Y126 Y132:Y147">
    <cfRule type="cellIs" dxfId="151" priority="292" operator="equal">
      <formula>"N/A"</formula>
    </cfRule>
  </conditionalFormatting>
  <conditionalFormatting sqref="Y148">
    <cfRule type="cellIs" dxfId="150" priority="291" operator="equal">
      <formula>"N/A"</formula>
    </cfRule>
  </conditionalFormatting>
  <conditionalFormatting sqref="Z65">
    <cfRule type="cellIs" dxfId="149" priority="316" operator="equal">
      <formula>"N/A"</formula>
    </cfRule>
  </conditionalFormatting>
  <conditionalFormatting sqref="Y65">
    <cfRule type="cellIs" dxfId="148" priority="315" operator="equal">
      <formula>"N/A"</formula>
    </cfRule>
  </conditionalFormatting>
  <conditionalFormatting sqref="Z66">
    <cfRule type="cellIs" dxfId="147" priority="314" operator="equal">
      <formula>"N/A"</formula>
    </cfRule>
  </conditionalFormatting>
  <conditionalFormatting sqref="Y66">
    <cfRule type="cellIs" dxfId="146" priority="313" operator="equal">
      <formula>"N/A"</formula>
    </cfRule>
  </conditionalFormatting>
  <conditionalFormatting sqref="Z67">
    <cfRule type="cellIs" dxfId="145" priority="312" operator="equal">
      <formula>"N/A"</formula>
    </cfRule>
  </conditionalFormatting>
  <conditionalFormatting sqref="Y67">
    <cfRule type="cellIs" dxfId="144" priority="311" operator="equal">
      <formula>"N/A"</formula>
    </cfRule>
  </conditionalFormatting>
  <conditionalFormatting sqref="Z68">
    <cfRule type="cellIs" dxfId="143" priority="310" operator="equal">
      <formula>"N/A"</formula>
    </cfRule>
  </conditionalFormatting>
  <conditionalFormatting sqref="Y68">
    <cfRule type="cellIs" dxfId="142" priority="309" operator="equal">
      <formula>"N/A"</formula>
    </cfRule>
  </conditionalFormatting>
  <conditionalFormatting sqref="Z69">
    <cfRule type="cellIs" dxfId="141" priority="308" operator="equal">
      <formula>"N/A"</formula>
    </cfRule>
  </conditionalFormatting>
  <conditionalFormatting sqref="Y69">
    <cfRule type="cellIs" dxfId="140" priority="307" operator="equal">
      <formula>"N/A"</formula>
    </cfRule>
  </conditionalFormatting>
  <conditionalFormatting sqref="Z312 Z318:Z334 Y335:Z369">
    <cfRule type="cellIs" dxfId="139" priority="200" operator="equal">
      <formula>"N/A"</formula>
    </cfRule>
  </conditionalFormatting>
  <conditionalFormatting sqref="Y312 Y318:Y333">
    <cfRule type="cellIs" dxfId="138" priority="199" operator="equal">
      <formula>"N/A"</formula>
    </cfRule>
  </conditionalFormatting>
  <conditionalFormatting sqref="Y334">
    <cfRule type="cellIs" dxfId="137" priority="198" operator="equal">
      <formula>"N/A"</formula>
    </cfRule>
  </conditionalFormatting>
  <conditionalFormatting sqref="Y314">
    <cfRule type="cellIs" dxfId="136" priority="189" operator="equal">
      <formula>"N/A"</formula>
    </cfRule>
  </conditionalFormatting>
  <conditionalFormatting sqref="Z313">
    <cfRule type="cellIs" dxfId="135" priority="192" operator="equal">
      <formula>"N/A"</formula>
    </cfRule>
  </conditionalFormatting>
  <conditionalFormatting sqref="Y313">
    <cfRule type="cellIs" dxfId="134" priority="191" operator="equal">
      <formula>"N/A"</formula>
    </cfRule>
  </conditionalFormatting>
  <conditionalFormatting sqref="Z314">
    <cfRule type="cellIs" dxfId="133" priority="190" operator="equal">
      <formula>"N/A"</formula>
    </cfRule>
  </conditionalFormatting>
  <conditionalFormatting sqref="Z127">
    <cfRule type="cellIs" dxfId="132" priority="285" operator="equal">
      <formula>"N/A"</formula>
    </cfRule>
  </conditionalFormatting>
  <conditionalFormatting sqref="Y127">
    <cfRule type="cellIs" dxfId="131" priority="284" operator="equal">
      <formula>"N/A"</formula>
    </cfRule>
  </conditionalFormatting>
  <conditionalFormatting sqref="Z128">
    <cfRule type="cellIs" dxfId="130" priority="283" operator="equal">
      <formula>"N/A"</formula>
    </cfRule>
  </conditionalFormatting>
  <conditionalFormatting sqref="Y128">
    <cfRule type="cellIs" dxfId="129" priority="282" operator="equal">
      <formula>"N/A"</formula>
    </cfRule>
  </conditionalFormatting>
  <conditionalFormatting sqref="Z129">
    <cfRule type="cellIs" dxfId="128" priority="281" operator="equal">
      <formula>"N/A"</formula>
    </cfRule>
  </conditionalFormatting>
  <conditionalFormatting sqref="Y129">
    <cfRule type="cellIs" dxfId="127" priority="280" operator="equal">
      <formula>"N/A"</formula>
    </cfRule>
  </conditionalFormatting>
  <conditionalFormatting sqref="Z130">
    <cfRule type="cellIs" dxfId="126" priority="279" operator="equal">
      <formula>"N/A"</formula>
    </cfRule>
  </conditionalFormatting>
  <conditionalFormatting sqref="Y130">
    <cfRule type="cellIs" dxfId="125" priority="278" operator="equal">
      <formula>"N/A"</formula>
    </cfRule>
  </conditionalFormatting>
  <conditionalFormatting sqref="Z131">
    <cfRule type="cellIs" dxfId="124" priority="277" operator="equal">
      <formula>"N/A"</formula>
    </cfRule>
  </conditionalFormatting>
  <conditionalFormatting sqref="Y131">
    <cfRule type="cellIs" dxfId="123" priority="276" operator="equal">
      <formula>"N/A"</formula>
    </cfRule>
  </conditionalFormatting>
  <conditionalFormatting sqref="Z192">
    <cfRule type="cellIs" dxfId="122" priority="248" operator="equal">
      <formula>"N/A"</formula>
    </cfRule>
  </conditionalFormatting>
  <conditionalFormatting sqref="Y192">
    <cfRule type="cellIs" dxfId="121" priority="247" operator="equal">
      <formula>"N/A"</formula>
    </cfRule>
  </conditionalFormatting>
  <conditionalFormatting sqref="Z193">
    <cfRule type="cellIs" dxfId="120" priority="246" operator="equal">
      <formula>"N/A"</formula>
    </cfRule>
  </conditionalFormatting>
  <conditionalFormatting sqref="Z188 Z194:Z210 Y211:Z245">
    <cfRule type="cellIs" dxfId="119" priority="262" operator="equal">
      <formula>"N/A"</formula>
    </cfRule>
  </conditionalFormatting>
  <conditionalFormatting sqref="Y188 Y194:Y209">
    <cfRule type="cellIs" dxfId="118" priority="261" operator="equal">
      <formula>"N/A"</formula>
    </cfRule>
  </conditionalFormatting>
  <conditionalFormatting sqref="Y210">
    <cfRule type="cellIs" dxfId="117" priority="260" operator="equal">
      <formula>"N/A"</formula>
    </cfRule>
  </conditionalFormatting>
  <conditionalFormatting sqref="Z316">
    <cfRule type="cellIs" dxfId="116" priority="186" operator="equal">
      <formula>"N/A"</formula>
    </cfRule>
  </conditionalFormatting>
  <conditionalFormatting sqref="Y316">
    <cfRule type="cellIs" dxfId="115" priority="185" operator="equal">
      <formula>"N/A"</formula>
    </cfRule>
  </conditionalFormatting>
  <conditionalFormatting sqref="Z317">
    <cfRule type="cellIs" dxfId="114" priority="184" operator="equal">
      <formula>"N/A"</formula>
    </cfRule>
  </conditionalFormatting>
  <conditionalFormatting sqref="Y317">
    <cfRule type="cellIs" dxfId="113" priority="183" operator="equal">
      <formula>"N/A"</formula>
    </cfRule>
  </conditionalFormatting>
  <conditionalFormatting sqref="Z189">
    <cfRule type="cellIs" dxfId="112" priority="254" operator="equal">
      <formula>"N/A"</formula>
    </cfRule>
  </conditionalFormatting>
  <conditionalFormatting sqref="Y189">
    <cfRule type="cellIs" dxfId="111" priority="253" operator="equal">
      <formula>"N/A"</formula>
    </cfRule>
  </conditionalFormatting>
  <conditionalFormatting sqref="Z190">
    <cfRule type="cellIs" dxfId="110" priority="252" operator="equal">
      <formula>"N/A"</formula>
    </cfRule>
  </conditionalFormatting>
  <conditionalFormatting sqref="Y190">
    <cfRule type="cellIs" dxfId="109" priority="251" operator="equal">
      <formula>"N/A"</formula>
    </cfRule>
  </conditionalFormatting>
  <conditionalFormatting sqref="Z191">
    <cfRule type="cellIs" dxfId="108" priority="250" operator="equal">
      <formula>"N/A"</formula>
    </cfRule>
  </conditionalFormatting>
  <conditionalFormatting sqref="Y191">
    <cfRule type="cellIs" dxfId="107" priority="249" operator="equal">
      <formula>"N/A"</formula>
    </cfRule>
  </conditionalFormatting>
  <conditionalFormatting sqref="Z376">
    <cfRule type="cellIs" dxfId="106" priority="159" operator="equal">
      <formula>"N/A"</formula>
    </cfRule>
  </conditionalFormatting>
  <conditionalFormatting sqref="Z436 Z442:Z458 Y459:Z489">
    <cfRule type="cellIs" dxfId="105" priority="138" operator="equal">
      <formula>"N/A"</formula>
    </cfRule>
  </conditionalFormatting>
  <conditionalFormatting sqref="Y436 Y442:Y457">
    <cfRule type="cellIs" dxfId="104" priority="137" operator="equal">
      <formula>"N/A"</formula>
    </cfRule>
  </conditionalFormatting>
  <conditionalFormatting sqref="Z253">
    <cfRule type="cellIs" dxfId="103" priority="219" operator="equal">
      <formula>"N/A"</formula>
    </cfRule>
  </conditionalFormatting>
  <conditionalFormatting sqref="Y253">
    <cfRule type="cellIs" dxfId="102" priority="218" operator="equal">
      <formula>"N/A"</formula>
    </cfRule>
  </conditionalFormatting>
  <conditionalFormatting sqref="Z254">
    <cfRule type="cellIs" dxfId="101" priority="217" operator="equal">
      <formula>"N/A"</formula>
    </cfRule>
  </conditionalFormatting>
  <conditionalFormatting sqref="Z255">
    <cfRule type="cellIs" dxfId="100" priority="215" operator="equal">
      <formula>"N/A"</formula>
    </cfRule>
  </conditionalFormatting>
  <conditionalFormatting sqref="Y255">
    <cfRule type="cellIs" dxfId="99" priority="214" operator="equal">
      <formula>"N/A"</formula>
    </cfRule>
  </conditionalFormatting>
  <conditionalFormatting sqref="Y458">
    <cfRule type="cellIs" dxfId="98" priority="136" operator="equal">
      <formula>"N/A"</formula>
    </cfRule>
  </conditionalFormatting>
  <conditionalFormatting sqref="Z437">
    <cfRule type="cellIs" dxfId="97" priority="130" operator="equal">
      <formula>"N/A"</formula>
    </cfRule>
  </conditionalFormatting>
  <conditionalFormatting sqref="Y437">
    <cfRule type="cellIs" dxfId="96" priority="129" operator="equal">
      <formula>"N/A"</formula>
    </cfRule>
  </conditionalFormatting>
  <conditionalFormatting sqref="Z374 Z380:Z396 Y397:Z431">
    <cfRule type="cellIs" dxfId="95" priority="169" operator="equal">
      <formula>"N/A"</formula>
    </cfRule>
  </conditionalFormatting>
  <conditionalFormatting sqref="Y374 Y380:Y395">
    <cfRule type="cellIs" dxfId="94" priority="168" operator="equal">
      <formula>"N/A"</formula>
    </cfRule>
  </conditionalFormatting>
  <conditionalFormatting sqref="Z315">
    <cfRule type="cellIs" dxfId="93" priority="188" operator="equal">
      <formula>"N/A"</formula>
    </cfRule>
  </conditionalFormatting>
  <conditionalFormatting sqref="Y315">
    <cfRule type="cellIs" dxfId="92" priority="187" operator="equal">
      <formula>"N/A"</formula>
    </cfRule>
  </conditionalFormatting>
  <conditionalFormatting sqref="Z439">
    <cfRule type="cellIs" dxfId="91" priority="126" operator="equal">
      <formula>"N/A"</formula>
    </cfRule>
  </conditionalFormatting>
  <conditionalFormatting sqref="Z438">
    <cfRule type="cellIs" dxfId="90" priority="128" operator="equal">
      <formula>"N/A"</formula>
    </cfRule>
  </conditionalFormatting>
  <conditionalFormatting sqref="Y438">
    <cfRule type="cellIs" dxfId="89" priority="127" operator="equal">
      <formula>"N/A"</formula>
    </cfRule>
  </conditionalFormatting>
  <conditionalFormatting sqref="Y439">
    <cfRule type="cellIs" dxfId="88" priority="125" operator="equal">
      <formula>"N/A"</formula>
    </cfRule>
  </conditionalFormatting>
  <conditionalFormatting sqref="Z440">
    <cfRule type="cellIs" dxfId="87" priority="124" operator="equal">
      <formula>"N/A"</formula>
    </cfRule>
  </conditionalFormatting>
  <conditionalFormatting sqref="Y440">
    <cfRule type="cellIs" dxfId="86" priority="123" operator="equal">
      <formula>"N/A"</formula>
    </cfRule>
  </conditionalFormatting>
  <conditionalFormatting sqref="Z441">
    <cfRule type="cellIs" dxfId="85" priority="122" operator="equal">
      <formula>"N/A"</formula>
    </cfRule>
  </conditionalFormatting>
  <conditionalFormatting sqref="Y441">
    <cfRule type="cellIs" dxfId="84" priority="121" operator="equal">
      <formula>"N/A"</formula>
    </cfRule>
  </conditionalFormatting>
  <conditionalFormatting sqref="Y396">
    <cfRule type="cellIs" dxfId="83" priority="167" operator="equal">
      <formula>"N/A"</formula>
    </cfRule>
  </conditionalFormatting>
  <conditionalFormatting sqref="Z375">
    <cfRule type="cellIs" dxfId="82" priority="161" operator="equal">
      <formula>"N/A"</formula>
    </cfRule>
  </conditionalFormatting>
  <conditionalFormatting sqref="Y375">
    <cfRule type="cellIs" dxfId="81" priority="160" operator="equal">
      <formula>"N/A"</formula>
    </cfRule>
  </conditionalFormatting>
  <conditionalFormatting sqref="Y376">
    <cfRule type="cellIs" dxfId="80" priority="158" operator="equal">
      <formula>"N/A"</formula>
    </cfRule>
  </conditionalFormatting>
  <conditionalFormatting sqref="Z377">
    <cfRule type="cellIs" dxfId="79" priority="157" operator="equal">
      <formula>"N/A"</formula>
    </cfRule>
  </conditionalFormatting>
  <conditionalFormatting sqref="Y377">
    <cfRule type="cellIs" dxfId="78" priority="156" operator="equal">
      <formula>"N/A"</formula>
    </cfRule>
  </conditionalFormatting>
  <conditionalFormatting sqref="Z378">
    <cfRule type="cellIs" dxfId="77" priority="155" operator="equal">
      <formula>"N/A"</formula>
    </cfRule>
  </conditionalFormatting>
  <conditionalFormatting sqref="Y378">
    <cfRule type="cellIs" dxfId="76" priority="154" operator="equal">
      <formula>"N/A"</formula>
    </cfRule>
  </conditionalFormatting>
  <conditionalFormatting sqref="Z379">
    <cfRule type="cellIs" dxfId="75" priority="153" operator="equal">
      <formula>"N/A"</formula>
    </cfRule>
  </conditionalFormatting>
  <conditionalFormatting sqref="Y379">
    <cfRule type="cellIs" dxfId="74" priority="152" operator="equal">
      <formula>"N/A"</formula>
    </cfRule>
  </conditionalFormatting>
  <conditionalFormatting sqref="W2:X489">
    <cfRule type="cellIs" dxfId="73" priority="1" operator="equal">
      <formula>"N/A"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F26" sqref="F26"/>
    </sheetView>
  </sheetViews>
  <sheetFormatPr defaultRowHeight="15" x14ac:dyDescent="0.25"/>
  <cols>
    <col min="1" max="1" width="11.85546875" style="1" bestFit="1" customWidth="1"/>
    <col min="2" max="2" width="6.5703125" style="1" bestFit="1" customWidth="1"/>
    <col min="3" max="3" width="7.28515625" style="1" customWidth="1"/>
    <col min="4" max="4" width="20.5703125" style="1" bestFit="1" customWidth="1"/>
    <col min="5" max="5" width="31.7109375" style="1" bestFit="1" customWidth="1"/>
    <col min="6" max="6" width="24.5703125" style="1" bestFit="1" customWidth="1"/>
    <col min="7" max="7" width="16.85546875" style="1" bestFit="1" customWidth="1"/>
    <col min="8" max="8" width="14.28515625" style="1" bestFit="1" customWidth="1"/>
    <col min="9" max="9" width="11.7109375" style="1" bestFit="1" customWidth="1"/>
    <col min="10" max="10" width="14" style="1" bestFit="1" customWidth="1"/>
    <col min="11" max="11" width="11.7109375" style="1" bestFit="1" customWidth="1"/>
    <col min="12" max="12" width="10.42578125" style="4" bestFit="1" customWidth="1"/>
    <col min="13" max="13" width="14" style="4" customWidth="1"/>
    <col min="14" max="14" width="14.7109375" style="4" bestFit="1" customWidth="1"/>
    <col min="15" max="15" width="12.5703125" style="4" bestFit="1" customWidth="1"/>
    <col min="16" max="16" width="17" style="1" bestFit="1" customWidth="1"/>
    <col min="17" max="17" width="20.85546875" style="1" bestFit="1" customWidth="1"/>
    <col min="18" max="18" width="108.7109375" bestFit="1" customWidth="1"/>
    <col min="19" max="19" width="6.7109375" style="1" bestFit="1" customWidth="1"/>
    <col min="20" max="20" width="33.5703125" style="1" bestFit="1" customWidth="1"/>
    <col min="21" max="16384" width="9.140625" style="1"/>
  </cols>
  <sheetData>
    <row r="1" spans="1:19" ht="11.25" customHeight="1" x14ac:dyDescent="0.2">
      <c r="A1" s="1" t="s">
        <v>4</v>
      </c>
      <c r="B1" s="1" t="s">
        <v>177</v>
      </c>
      <c r="C1" s="1" t="s">
        <v>179</v>
      </c>
      <c r="D1" s="1" t="s">
        <v>20</v>
      </c>
      <c r="E1" s="1" t="s">
        <v>22</v>
      </c>
      <c r="F1" s="1" t="s">
        <v>0</v>
      </c>
      <c r="G1" s="1" t="s">
        <v>13</v>
      </c>
      <c r="H1" s="1" t="s">
        <v>1</v>
      </c>
      <c r="I1" s="1" t="s">
        <v>168</v>
      </c>
      <c r="J1" s="1" t="s">
        <v>48</v>
      </c>
      <c r="K1" s="1" t="s">
        <v>253</v>
      </c>
      <c r="L1" s="4" t="s">
        <v>223</v>
      </c>
      <c r="M1" s="4" t="s">
        <v>224</v>
      </c>
      <c r="N1" s="4" t="s">
        <v>180</v>
      </c>
      <c r="O1" s="4" t="s">
        <v>188</v>
      </c>
      <c r="P1" s="1" t="s">
        <v>225</v>
      </c>
      <c r="Q1" s="1" t="s">
        <v>226</v>
      </c>
      <c r="R1" s="1" t="s">
        <v>163</v>
      </c>
      <c r="S1" s="1" t="s">
        <v>19</v>
      </c>
    </row>
    <row r="2" spans="1:19" ht="11.25" customHeight="1" x14ac:dyDescent="0.2">
      <c r="A2" s="35" t="s">
        <v>152</v>
      </c>
      <c r="B2" s="35" t="s">
        <v>148</v>
      </c>
      <c r="C2" s="35"/>
      <c r="D2" s="35" t="s">
        <v>2</v>
      </c>
      <c r="E2" s="35" t="s">
        <v>153</v>
      </c>
      <c r="F2" s="1" t="s">
        <v>158</v>
      </c>
      <c r="G2" s="1" t="s">
        <v>187</v>
      </c>
      <c r="H2" s="1" t="s">
        <v>9</v>
      </c>
      <c r="I2" s="1" t="s">
        <v>15</v>
      </c>
      <c r="J2" s="1" t="s">
        <v>47</v>
      </c>
      <c r="K2" s="1" t="s">
        <v>14</v>
      </c>
      <c r="M2" s="4">
        <v>1620</v>
      </c>
      <c r="P2" s="1" t="s">
        <v>181</v>
      </c>
      <c r="R2" s="35" t="s">
        <v>240</v>
      </c>
      <c r="S2" s="1">
        <v>1</v>
      </c>
    </row>
    <row r="3" spans="1:19" ht="11.25" customHeight="1" x14ac:dyDescent="0.2">
      <c r="A3" s="35" t="s">
        <v>155</v>
      </c>
      <c r="B3" s="35" t="s">
        <v>148</v>
      </c>
      <c r="C3" s="35"/>
      <c r="D3" s="35" t="s">
        <v>2</v>
      </c>
      <c r="E3" s="35" t="s">
        <v>159</v>
      </c>
      <c r="F3" s="1" t="s">
        <v>158</v>
      </c>
      <c r="G3" s="1" t="s">
        <v>187</v>
      </c>
      <c r="H3" s="1" t="s">
        <v>9</v>
      </c>
      <c r="I3" s="1" t="s">
        <v>15</v>
      </c>
      <c r="J3" s="1" t="s">
        <v>47</v>
      </c>
      <c r="K3" s="1" t="s">
        <v>14</v>
      </c>
      <c r="M3" s="4">
        <v>1053</v>
      </c>
      <c r="P3" s="1" t="s">
        <v>183</v>
      </c>
      <c r="R3" s="35" t="s">
        <v>241</v>
      </c>
      <c r="S3" s="1">
        <v>1</v>
      </c>
    </row>
    <row r="4" spans="1:19" ht="11.25" customHeight="1" x14ac:dyDescent="0.2">
      <c r="A4" s="35" t="s">
        <v>156</v>
      </c>
      <c r="B4" s="35" t="s">
        <v>148</v>
      </c>
      <c r="C4" s="35"/>
      <c r="D4" s="35" t="s">
        <v>2</v>
      </c>
      <c r="E4" s="35" t="s">
        <v>160</v>
      </c>
      <c r="F4" s="1" t="s">
        <v>158</v>
      </c>
      <c r="G4" s="1" t="s">
        <v>187</v>
      </c>
      <c r="H4" s="1" t="s">
        <v>9</v>
      </c>
      <c r="I4" s="1" t="s">
        <v>15</v>
      </c>
      <c r="J4" s="1" t="s">
        <v>45</v>
      </c>
      <c r="K4" s="1" t="s">
        <v>14</v>
      </c>
      <c r="M4" s="4">
        <v>1800</v>
      </c>
      <c r="P4" s="1" t="s">
        <v>181</v>
      </c>
      <c r="R4" s="35" t="s">
        <v>242</v>
      </c>
      <c r="S4" s="1">
        <v>1</v>
      </c>
    </row>
    <row r="5" spans="1:19" ht="11.25" customHeight="1" x14ac:dyDescent="0.2">
      <c r="A5" s="35" t="s">
        <v>154</v>
      </c>
      <c r="B5" s="35" t="s">
        <v>148</v>
      </c>
      <c r="C5" s="35"/>
      <c r="D5" s="35" t="s">
        <v>2</v>
      </c>
      <c r="E5" s="35" t="s">
        <v>122</v>
      </c>
      <c r="F5" s="1" t="s">
        <v>158</v>
      </c>
      <c r="G5" s="1" t="s">
        <v>187</v>
      </c>
      <c r="H5" s="1" t="s">
        <v>9</v>
      </c>
      <c r="I5" s="1" t="s">
        <v>15</v>
      </c>
      <c r="J5" s="1" t="s">
        <v>45</v>
      </c>
      <c r="K5" s="1" t="s">
        <v>14</v>
      </c>
      <c r="M5" s="4">
        <v>4140</v>
      </c>
      <c r="P5" s="1" t="s">
        <v>181</v>
      </c>
      <c r="R5" s="35" t="s">
        <v>243</v>
      </c>
      <c r="S5" s="1">
        <v>1</v>
      </c>
    </row>
    <row r="6" spans="1:19" ht="11.25" customHeight="1" x14ac:dyDescent="0.2">
      <c r="A6" s="35" t="s">
        <v>157</v>
      </c>
      <c r="B6" s="35" t="s">
        <v>148</v>
      </c>
      <c r="C6" s="35"/>
      <c r="D6" s="35" t="s">
        <v>2</v>
      </c>
      <c r="E6" s="35" t="s">
        <v>160</v>
      </c>
      <c r="F6" s="1" t="s">
        <v>158</v>
      </c>
      <c r="G6" s="1" t="s">
        <v>187</v>
      </c>
      <c r="H6" s="1" t="s">
        <v>9</v>
      </c>
      <c r="I6" s="1" t="s">
        <v>15</v>
      </c>
      <c r="J6" s="1" t="s">
        <v>46</v>
      </c>
      <c r="K6" s="1" t="s">
        <v>14</v>
      </c>
      <c r="M6" s="4">
        <v>810</v>
      </c>
      <c r="P6" s="1" t="s">
        <v>181</v>
      </c>
      <c r="R6" s="35" t="s">
        <v>242</v>
      </c>
      <c r="S6" s="1">
        <v>1</v>
      </c>
    </row>
    <row r="7" spans="1:19" ht="11.25" customHeight="1" x14ac:dyDescent="0.2">
      <c r="A7" s="35" t="s">
        <v>161</v>
      </c>
      <c r="B7" s="35" t="s">
        <v>148</v>
      </c>
      <c r="C7" s="35"/>
      <c r="D7" s="35" t="s">
        <v>2</v>
      </c>
      <c r="E7" s="35" t="s">
        <v>122</v>
      </c>
      <c r="F7" s="1" t="s">
        <v>158</v>
      </c>
      <c r="G7" s="1" t="s">
        <v>187</v>
      </c>
      <c r="H7" s="1" t="s">
        <v>9</v>
      </c>
      <c r="I7" s="1" t="s">
        <v>15</v>
      </c>
      <c r="J7" s="1" t="s">
        <v>46</v>
      </c>
      <c r="K7" s="1" t="s">
        <v>14</v>
      </c>
      <c r="M7" s="4">
        <v>1863</v>
      </c>
      <c r="P7" s="1" t="s">
        <v>181</v>
      </c>
      <c r="R7" s="35" t="s">
        <v>243</v>
      </c>
      <c r="S7" s="1">
        <v>1</v>
      </c>
    </row>
    <row r="8" spans="1:19" ht="11.25" customHeight="1" x14ac:dyDescent="0.2">
      <c r="A8" s="35" t="s">
        <v>58</v>
      </c>
      <c r="B8" s="35" t="s">
        <v>135</v>
      </c>
      <c r="C8" s="35">
        <v>1</v>
      </c>
      <c r="D8" s="35" t="s">
        <v>2</v>
      </c>
      <c r="E8" s="35" t="s">
        <v>130</v>
      </c>
      <c r="F8" s="1" t="s">
        <v>169</v>
      </c>
      <c r="G8" s="1" t="s">
        <v>6</v>
      </c>
      <c r="H8" s="1" t="s">
        <v>9</v>
      </c>
      <c r="I8" s="1" t="s">
        <v>15</v>
      </c>
      <c r="J8" s="1" t="s">
        <v>45</v>
      </c>
      <c r="M8" s="4">
        <v>9.7200000000000006</v>
      </c>
      <c r="P8" s="1" t="s">
        <v>14</v>
      </c>
      <c r="Q8" s="1" t="s">
        <v>14</v>
      </c>
      <c r="R8" s="47" t="s">
        <v>195</v>
      </c>
      <c r="S8" s="1">
        <v>1</v>
      </c>
    </row>
    <row r="9" spans="1:19" ht="11.25" customHeight="1" x14ac:dyDescent="0.2">
      <c r="A9" s="35" t="s">
        <v>59</v>
      </c>
      <c r="B9" s="35" t="s">
        <v>135</v>
      </c>
      <c r="C9" s="35">
        <v>2</v>
      </c>
      <c r="D9" s="35" t="s">
        <v>2</v>
      </c>
      <c r="E9" s="35" t="s">
        <v>130</v>
      </c>
      <c r="F9" s="1" t="s">
        <v>170</v>
      </c>
      <c r="G9" s="1" t="s">
        <v>10</v>
      </c>
      <c r="H9" s="1" t="s">
        <v>9</v>
      </c>
      <c r="I9" s="1" t="s">
        <v>15</v>
      </c>
      <c r="J9" s="1" t="s">
        <v>45</v>
      </c>
      <c r="M9" s="4">
        <v>3.24</v>
      </c>
      <c r="P9" s="1" t="s">
        <v>14</v>
      </c>
      <c r="Q9" s="1" t="s">
        <v>14</v>
      </c>
      <c r="R9" s="47" t="s">
        <v>194</v>
      </c>
      <c r="S9" s="1">
        <v>1</v>
      </c>
    </row>
    <row r="10" spans="1:19" ht="11.25" customHeight="1" x14ac:dyDescent="0.2">
      <c r="A10" s="35" t="s">
        <v>60</v>
      </c>
      <c r="B10" s="35" t="s">
        <v>135</v>
      </c>
      <c r="C10" s="35">
        <v>3</v>
      </c>
      <c r="D10" s="35" t="s">
        <v>2</v>
      </c>
      <c r="E10" s="35" t="s">
        <v>130</v>
      </c>
      <c r="F10" s="1" t="s">
        <v>227</v>
      </c>
      <c r="G10" s="1" t="s">
        <v>187</v>
      </c>
      <c r="H10" s="1" t="s">
        <v>9</v>
      </c>
      <c r="I10" s="1" t="s">
        <v>15</v>
      </c>
      <c r="J10" s="1" t="s">
        <v>45</v>
      </c>
      <c r="K10" s="1" t="s">
        <v>14</v>
      </c>
      <c r="M10" s="4">
        <v>40500</v>
      </c>
      <c r="P10" s="1" t="s">
        <v>14</v>
      </c>
      <c r="Q10" s="1" t="s">
        <v>14</v>
      </c>
      <c r="R10" s="47" t="s">
        <v>176</v>
      </c>
      <c r="S10" s="1">
        <v>1</v>
      </c>
    </row>
    <row r="11" spans="1:19" ht="11.25" customHeight="1" x14ac:dyDescent="0.2">
      <c r="A11" s="35" t="s">
        <v>61</v>
      </c>
      <c r="B11" s="35" t="s">
        <v>135</v>
      </c>
      <c r="C11" s="35">
        <v>4</v>
      </c>
      <c r="D11" s="35" t="s">
        <v>2</v>
      </c>
      <c r="E11" s="35" t="s">
        <v>130</v>
      </c>
      <c r="F11" s="1" t="s">
        <v>172</v>
      </c>
      <c r="G11" s="1" t="s">
        <v>10</v>
      </c>
      <c r="H11" s="1" t="s">
        <v>9</v>
      </c>
      <c r="I11" s="1" t="s">
        <v>15</v>
      </c>
      <c r="J11" s="1" t="s">
        <v>45</v>
      </c>
      <c r="M11" s="4">
        <v>0.65</v>
      </c>
      <c r="P11" s="1" t="s">
        <v>14</v>
      </c>
      <c r="Q11" s="1" t="s">
        <v>14</v>
      </c>
      <c r="R11" s="47" t="s">
        <v>193</v>
      </c>
      <c r="S11" s="1">
        <v>1</v>
      </c>
    </row>
    <row r="12" spans="1:19" ht="11.25" customHeight="1" x14ac:dyDescent="0.2">
      <c r="A12" s="35" t="s">
        <v>62</v>
      </c>
      <c r="B12" s="35" t="s">
        <v>135</v>
      </c>
      <c r="C12" s="35">
        <v>5</v>
      </c>
      <c r="D12" s="35" t="s">
        <v>2</v>
      </c>
      <c r="E12" s="35" t="s">
        <v>130</v>
      </c>
      <c r="F12" s="1" t="s">
        <v>171</v>
      </c>
      <c r="G12" s="1" t="s">
        <v>10</v>
      </c>
      <c r="H12" s="1" t="s">
        <v>9</v>
      </c>
      <c r="I12" s="1" t="s">
        <v>15</v>
      </c>
      <c r="J12" s="1" t="s">
        <v>45</v>
      </c>
      <c r="M12" s="4">
        <v>0.32</v>
      </c>
      <c r="P12" s="1" t="s">
        <v>14</v>
      </c>
      <c r="Q12" s="1" t="s">
        <v>14</v>
      </c>
      <c r="R12" s="47" t="s">
        <v>192</v>
      </c>
      <c r="S12" s="1">
        <v>1</v>
      </c>
    </row>
    <row r="13" spans="1:19" ht="11.25" customHeight="1" x14ac:dyDescent="0.2">
      <c r="A13" s="35" t="s">
        <v>63</v>
      </c>
      <c r="B13" s="35" t="s">
        <v>135</v>
      </c>
      <c r="C13" s="35">
        <v>6</v>
      </c>
      <c r="D13" s="35" t="s">
        <v>2</v>
      </c>
      <c r="E13" s="35" t="s">
        <v>130</v>
      </c>
      <c r="F13" s="1" t="s">
        <v>173</v>
      </c>
      <c r="G13" s="1" t="s">
        <v>10</v>
      </c>
      <c r="H13" s="1" t="s">
        <v>9</v>
      </c>
      <c r="I13" s="1" t="s">
        <v>15</v>
      </c>
      <c r="J13" s="1" t="s">
        <v>45</v>
      </c>
      <c r="M13" s="4">
        <v>0.41</v>
      </c>
      <c r="P13" s="1" t="s">
        <v>14</v>
      </c>
      <c r="Q13" s="1" t="s">
        <v>14</v>
      </c>
      <c r="R13" s="47" t="s">
        <v>191</v>
      </c>
      <c r="S13" s="1">
        <v>1</v>
      </c>
    </row>
    <row r="14" spans="1:19" ht="11.25" customHeight="1" x14ac:dyDescent="0.2">
      <c r="A14" s="35" t="s">
        <v>64</v>
      </c>
      <c r="B14" s="35" t="s">
        <v>135</v>
      </c>
      <c r="C14" s="35">
        <v>7</v>
      </c>
      <c r="D14" s="35" t="s">
        <v>2</v>
      </c>
      <c r="E14" s="35" t="s">
        <v>130</v>
      </c>
      <c r="F14" s="1" t="s">
        <v>174</v>
      </c>
      <c r="G14" s="1" t="s">
        <v>10</v>
      </c>
      <c r="H14" s="1" t="s">
        <v>9</v>
      </c>
      <c r="I14" s="1" t="s">
        <v>15</v>
      </c>
      <c r="J14" s="1" t="s">
        <v>45</v>
      </c>
      <c r="M14" s="4">
        <v>0.2</v>
      </c>
      <c r="P14" s="1" t="s">
        <v>14</v>
      </c>
      <c r="Q14" s="1" t="s">
        <v>14</v>
      </c>
      <c r="R14" s="47" t="s">
        <v>190</v>
      </c>
      <c r="S14" s="1">
        <v>1</v>
      </c>
    </row>
    <row r="15" spans="1:19" ht="11.25" customHeight="1" x14ac:dyDescent="0.2">
      <c r="A15" s="35" t="s">
        <v>65</v>
      </c>
      <c r="B15" s="35" t="s">
        <v>135</v>
      </c>
      <c r="C15" s="35">
        <v>8</v>
      </c>
      <c r="D15" s="35" t="s">
        <v>2</v>
      </c>
      <c r="E15" s="35" t="s">
        <v>130</v>
      </c>
      <c r="F15" s="1" t="s">
        <v>175</v>
      </c>
      <c r="G15" s="1" t="s">
        <v>10</v>
      </c>
      <c r="H15" s="1" t="s">
        <v>9</v>
      </c>
      <c r="I15" s="1" t="s">
        <v>15</v>
      </c>
      <c r="J15" s="1" t="s">
        <v>45</v>
      </c>
      <c r="M15" s="4">
        <v>0.08</v>
      </c>
      <c r="P15" s="1" t="s">
        <v>14</v>
      </c>
      <c r="Q15" s="1" t="s">
        <v>14</v>
      </c>
      <c r="R15" s="47" t="s">
        <v>189</v>
      </c>
      <c r="S15" s="1">
        <v>1</v>
      </c>
    </row>
    <row r="16" spans="1:19" ht="11.25" customHeight="1" x14ac:dyDescent="0.2">
      <c r="A16" s="1" t="s">
        <v>74</v>
      </c>
      <c r="B16" s="1" t="s">
        <v>135</v>
      </c>
      <c r="C16" s="1">
        <v>1</v>
      </c>
      <c r="D16" s="1" t="s">
        <v>2</v>
      </c>
      <c r="E16" s="1" t="s">
        <v>130</v>
      </c>
      <c r="F16" s="1" t="s">
        <v>169</v>
      </c>
      <c r="G16" s="1" t="s">
        <v>6</v>
      </c>
      <c r="H16" s="1" t="s">
        <v>9</v>
      </c>
      <c r="I16" s="1" t="s">
        <v>15</v>
      </c>
      <c r="J16" s="1" t="s">
        <v>46</v>
      </c>
      <c r="K16" s="1" t="s">
        <v>14</v>
      </c>
      <c r="M16" s="1" t="s">
        <v>14</v>
      </c>
      <c r="P16" s="1" t="s">
        <v>14</v>
      </c>
      <c r="Q16" s="1" t="s">
        <v>14</v>
      </c>
      <c r="R16" s="47" t="s">
        <v>195</v>
      </c>
      <c r="S16" s="1">
        <v>1</v>
      </c>
    </row>
    <row r="17" spans="1:19" ht="11.25" customHeight="1" x14ac:dyDescent="0.2">
      <c r="A17" s="1" t="s">
        <v>75</v>
      </c>
      <c r="B17" s="1" t="s">
        <v>135</v>
      </c>
      <c r="C17" s="1">
        <v>2</v>
      </c>
      <c r="D17" s="1" t="s">
        <v>2</v>
      </c>
      <c r="E17" s="1" t="s">
        <v>130</v>
      </c>
      <c r="F17" s="1" t="s">
        <v>170</v>
      </c>
      <c r="G17" s="1" t="s">
        <v>10</v>
      </c>
      <c r="H17" s="1" t="s">
        <v>9</v>
      </c>
      <c r="I17" s="1" t="s">
        <v>15</v>
      </c>
      <c r="J17" s="1" t="s">
        <v>46</v>
      </c>
      <c r="K17" s="1" t="s">
        <v>14</v>
      </c>
      <c r="M17" s="1" t="s">
        <v>14</v>
      </c>
      <c r="P17" s="1" t="s">
        <v>14</v>
      </c>
      <c r="Q17" s="1" t="s">
        <v>14</v>
      </c>
      <c r="R17" s="47" t="s">
        <v>194</v>
      </c>
      <c r="S17" s="1">
        <v>1</v>
      </c>
    </row>
    <row r="18" spans="1:19" ht="11.25" customHeight="1" x14ac:dyDescent="0.2">
      <c r="A18" s="1" t="s">
        <v>76</v>
      </c>
      <c r="B18" s="1" t="s">
        <v>135</v>
      </c>
      <c r="C18" s="1">
        <v>3</v>
      </c>
      <c r="D18" s="1" t="s">
        <v>2</v>
      </c>
      <c r="E18" s="1" t="s">
        <v>130</v>
      </c>
      <c r="F18" s="1" t="s">
        <v>227</v>
      </c>
      <c r="G18" s="1" t="s">
        <v>187</v>
      </c>
      <c r="H18" s="1" t="s">
        <v>9</v>
      </c>
      <c r="I18" s="1" t="s">
        <v>15</v>
      </c>
      <c r="J18" s="1" t="s">
        <v>46</v>
      </c>
      <c r="K18" s="1" t="s">
        <v>14</v>
      </c>
      <c r="M18" s="1" t="s">
        <v>14</v>
      </c>
      <c r="P18" s="1" t="s">
        <v>14</v>
      </c>
      <c r="Q18" s="1" t="s">
        <v>14</v>
      </c>
      <c r="R18" s="47" t="s">
        <v>176</v>
      </c>
      <c r="S18" s="1">
        <v>1</v>
      </c>
    </row>
    <row r="19" spans="1:19" ht="11.25" customHeight="1" x14ac:dyDescent="0.2">
      <c r="A19" s="1" t="s">
        <v>77</v>
      </c>
      <c r="B19" s="1" t="s">
        <v>135</v>
      </c>
      <c r="C19" s="1">
        <v>4</v>
      </c>
      <c r="D19" s="1" t="s">
        <v>2</v>
      </c>
      <c r="E19" s="1" t="s">
        <v>130</v>
      </c>
      <c r="F19" s="1" t="s">
        <v>172</v>
      </c>
      <c r="G19" s="1" t="s">
        <v>10</v>
      </c>
      <c r="H19" s="1" t="s">
        <v>9</v>
      </c>
      <c r="I19" s="1" t="s">
        <v>15</v>
      </c>
      <c r="J19" s="1" t="s">
        <v>46</v>
      </c>
      <c r="K19" s="1" t="s">
        <v>14</v>
      </c>
      <c r="M19" s="1" t="s">
        <v>14</v>
      </c>
      <c r="P19" s="1" t="s">
        <v>14</v>
      </c>
      <c r="Q19" s="1" t="s">
        <v>14</v>
      </c>
      <c r="R19" s="47" t="s">
        <v>193</v>
      </c>
      <c r="S19" s="1">
        <v>1</v>
      </c>
    </row>
    <row r="20" spans="1:19" ht="11.25" customHeight="1" x14ac:dyDescent="0.2">
      <c r="A20" s="1" t="s">
        <v>72</v>
      </c>
      <c r="B20" s="1" t="s">
        <v>135</v>
      </c>
      <c r="C20" s="1">
        <v>5</v>
      </c>
      <c r="D20" s="1" t="s">
        <v>2</v>
      </c>
      <c r="E20" s="1" t="s">
        <v>130</v>
      </c>
      <c r="F20" s="1" t="s">
        <v>171</v>
      </c>
      <c r="G20" s="1" t="s">
        <v>10</v>
      </c>
      <c r="H20" s="1" t="s">
        <v>9</v>
      </c>
      <c r="I20" s="1" t="s">
        <v>15</v>
      </c>
      <c r="J20" s="1" t="s">
        <v>46</v>
      </c>
      <c r="K20" s="1" t="s">
        <v>14</v>
      </c>
      <c r="M20" s="1" t="s">
        <v>14</v>
      </c>
      <c r="P20" s="1" t="s">
        <v>14</v>
      </c>
      <c r="Q20" s="1" t="s">
        <v>14</v>
      </c>
      <c r="R20" s="47" t="s">
        <v>192</v>
      </c>
      <c r="S20" s="1">
        <v>1</v>
      </c>
    </row>
    <row r="21" spans="1:19" ht="11.25" customHeight="1" x14ac:dyDescent="0.2">
      <c r="A21" s="1" t="s">
        <v>73</v>
      </c>
      <c r="B21" s="1" t="s">
        <v>135</v>
      </c>
      <c r="C21" s="1">
        <v>6</v>
      </c>
      <c r="D21" s="1" t="s">
        <v>2</v>
      </c>
      <c r="E21" s="1" t="s">
        <v>130</v>
      </c>
      <c r="F21" s="1" t="s">
        <v>173</v>
      </c>
      <c r="G21" s="1" t="s">
        <v>10</v>
      </c>
      <c r="H21" s="1" t="s">
        <v>9</v>
      </c>
      <c r="I21" s="1" t="s">
        <v>15</v>
      </c>
      <c r="J21" s="1" t="s">
        <v>46</v>
      </c>
      <c r="K21" s="1" t="s">
        <v>14</v>
      </c>
      <c r="M21" s="1" t="s">
        <v>14</v>
      </c>
      <c r="P21" s="1" t="s">
        <v>14</v>
      </c>
      <c r="Q21" s="1" t="s">
        <v>14</v>
      </c>
      <c r="R21" s="47" t="s">
        <v>191</v>
      </c>
      <c r="S21" s="1">
        <v>1</v>
      </c>
    </row>
    <row r="22" spans="1:19" ht="11.25" customHeight="1" x14ac:dyDescent="0.2">
      <c r="A22" s="1" t="s">
        <v>78</v>
      </c>
      <c r="B22" s="1" t="s">
        <v>135</v>
      </c>
      <c r="C22" s="1">
        <v>7</v>
      </c>
      <c r="D22" s="1" t="s">
        <v>2</v>
      </c>
      <c r="E22" s="1" t="s">
        <v>130</v>
      </c>
      <c r="F22" s="1" t="s">
        <v>174</v>
      </c>
      <c r="G22" s="1" t="s">
        <v>10</v>
      </c>
      <c r="H22" s="1" t="s">
        <v>9</v>
      </c>
      <c r="I22" s="1" t="s">
        <v>15</v>
      </c>
      <c r="J22" s="1" t="s">
        <v>46</v>
      </c>
      <c r="K22" s="1" t="s">
        <v>14</v>
      </c>
      <c r="M22" s="1" t="s">
        <v>14</v>
      </c>
      <c r="P22" s="1" t="s">
        <v>14</v>
      </c>
      <c r="Q22" s="1" t="s">
        <v>14</v>
      </c>
      <c r="R22" s="47" t="s">
        <v>190</v>
      </c>
      <c r="S22" s="1">
        <v>1</v>
      </c>
    </row>
    <row r="23" spans="1:19" ht="11.25" customHeight="1" x14ac:dyDescent="0.2">
      <c r="A23" s="1" t="s">
        <v>79</v>
      </c>
      <c r="B23" s="1" t="s">
        <v>135</v>
      </c>
      <c r="C23" s="1">
        <v>8</v>
      </c>
      <c r="D23" s="1" t="s">
        <v>2</v>
      </c>
      <c r="E23" s="1" t="s">
        <v>130</v>
      </c>
      <c r="F23" s="1" t="s">
        <v>175</v>
      </c>
      <c r="G23" s="1" t="s">
        <v>10</v>
      </c>
      <c r="H23" s="1" t="s">
        <v>9</v>
      </c>
      <c r="I23" s="1" t="s">
        <v>15</v>
      </c>
      <c r="J23" s="1" t="s">
        <v>46</v>
      </c>
      <c r="K23" s="1" t="s">
        <v>14</v>
      </c>
      <c r="M23" s="1" t="s">
        <v>14</v>
      </c>
      <c r="P23" s="1" t="s">
        <v>14</v>
      </c>
      <c r="Q23" s="1" t="s">
        <v>14</v>
      </c>
      <c r="R23" s="47" t="s">
        <v>189</v>
      </c>
      <c r="S23" s="1">
        <v>1</v>
      </c>
    </row>
    <row r="24" spans="1:19" ht="11.25" customHeight="1" x14ac:dyDescent="0.2">
      <c r="A24" s="1" t="s">
        <v>66</v>
      </c>
      <c r="B24" s="1" t="s">
        <v>136</v>
      </c>
      <c r="D24" s="1" t="s">
        <v>2</v>
      </c>
      <c r="E24" s="1" t="s">
        <v>131</v>
      </c>
      <c r="F24" s="1" t="s">
        <v>232</v>
      </c>
      <c r="G24" s="1" t="s">
        <v>187</v>
      </c>
      <c r="H24" s="1" t="s">
        <v>9</v>
      </c>
      <c r="I24" s="1" t="s">
        <v>15</v>
      </c>
      <c r="J24" s="1" t="s">
        <v>45</v>
      </c>
      <c r="K24" s="1" t="s">
        <v>14</v>
      </c>
      <c r="M24" s="4">
        <v>11250</v>
      </c>
      <c r="P24" s="1" t="s">
        <v>182</v>
      </c>
      <c r="R24" s="47" t="s">
        <v>244</v>
      </c>
      <c r="S24" s="1">
        <v>1</v>
      </c>
    </row>
    <row r="25" spans="1:19" ht="11.25" customHeight="1" x14ac:dyDescent="0.2">
      <c r="A25" s="1" t="s">
        <v>67</v>
      </c>
      <c r="B25" s="1" t="s">
        <v>136</v>
      </c>
      <c r="D25" s="1" t="s">
        <v>2</v>
      </c>
      <c r="E25" s="1" t="s">
        <v>131</v>
      </c>
      <c r="F25" s="1" t="s">
        <v>233</v>
      </c>
      <c r="G25" s="1" t="s">
        <v>187</v>
      </c>
      <c r="H25" s="1" t="s">
        <v>9</v>
      </c>
      <c r="I25" s="1" t="s">
        <v>15</v>
      </c>
      <c r="J25" s="1" t="s">
        <v>45</v>
      </c>
      <c r="K25" s="1" t="s">
        <v>14</v>
      </c>
      <c r="M25" s="4">
        <v>5400</v>
      </c>
      <c r="P25" s="1" t="s">
        <v>182</v>
      </c>
      <c r="R25" s="47" t="s">
        <v>245</v>
      </c>
      <c r="S25" s="1">
        <v>1</v>
      </c>
    </row>
    <row r="26" spans="1:19" ht="11.25" customHeight="1" x14ac:dyDescent="0.2">
      <c r="A26" s="1" t="s">
        <v>69</v>
      </c>
      <c r="B26" s="1" t="s">
        <v>136</v>
      </c>
      <c r="D26" s="1" t="s">
        <v>2</v>
      </c>
      <c r="E26" s="1" t="s">
        <v>131</v>
      </c>
      <c r="F26" s="1" t="s">
        <v>228</v>
      </c>
      <c r="G26" s="1" t="s">
        <v>16</v>
      </c>
      <c r="H26" s="1" t="s">
        <v>9</v>
      </c>
      <c r="I26" s="1" t="s">
        <v>15</v>
      </c>
      <c r="J26" s="1" t="s">
        <v>45</v>
      </c>
      <c r="M26" s="4">
        <v>31.5</v>
      </c>
      <c r="P26" s="1" t="s">
        <v>14</v>
      </c>
      <c r="Q26" s="1" t="s">
        <v>14</v>
      </c>
      <c r="R26" s="35" t="s">
        <v>117</v>
      </c>
      <c r="S26" s="1">
        <v>1</v>
      </c>
    </row>
    <row r="27" spans="1:19" ht="11.25" customHeight="1" x14ac:dyDescent="0.2">
      <c r="A27" s="1" t="s">
        <v>68</v>
      </c>
      <c r="B27" s="1" t="s">
        <v>136</v>
      </c>
      <c r="D27" s="1" t="s">
        <v>2</v>
      </c>
      <c r="E27" s="1" t="s">
        <v>131</v>
      </c>
      <c r="F27" s="1" t="s">
        <v>229</v>
      </c>
      <c r="G27" s="1" t="s">
        <v>16</v>
      </c>
      <c r="H27" s="1" t="s">
        <v>9</v>
      </c>
      <c r="I27" s="1" t="s">
        <v>15</v>
      </c>
      <c r="J27" s="1" t="s">
        <v>45</v>
      </c>
      <c r="M27" s="4">
        <v>31.5</v>
      </c>
      <c r="N27" s="24"/>
      <c r="O27" s="24"/>
      <c r="P27" s="1" t="s">
        <v>14</v>
      </c>
      <c r="Q27" s="1" t="s">
        <v>14</v>
      </c>
      <c r="R27" s="35" t="s">
        <v>118</v>
      </c>
      <c r="S27" s="1">
        <v>1</v>
      </c>
    </row>
    <row r="28" spans="1:19" ht="11.25" customHeight="1" x14ac:dyDescent="0.2">
      <c r="A28" s="1" t="s">
        <v>149</v>
      </c>
      <c r="B28" s="1" t="s">
        <v>134</v>
      </c>
      <c r="D28" s="1" t="s">
        <v>2</v>
      </c>
      <c r="E28" s="1" t="s">
        <v>138</v>
      </c>
      <c r="F28" s="1" t="s">
        <v>230</v>
      </c>
      <c r="G28" s="1" t="s">
        <v>121</v>
      </c>
      <c r="H28" s="1" t="s">
        <v>9</v>
      </c>
      <c r="I28" s="1" t="s">
        <v>15</v>
      </c>
      <c r="J28" s="1" t="s">
        <v>45</v>
      </c>
      <c r="K28" s="1" t="s">
        <v>14</v>
      </c>
      <c r="M28" s="4">
        <v>734.39</v>
      </c>
      <c r="N28" s="24"/>
      <c r="O28" s="24"/>
      <c r="P28" s="1" t="s">
        <v>14</v>
      </c>
      <c r="Q28" s="1" t="s">
        <v>14</v>
      </c>
      <c r="R28" s="35" t="s">
        <v>196</v>
      </c>
      <c r="S28" s="1">
        <v>1</v>
      </c>
    </row>
    <row r="29" spans="1:19" ht="11.25" customHeight="1" x14ac:dyDescent="0.2">
      <c r="A29" s="1" t="s">
        <v>150</v>
      </c>
      <c r="B29" s="1" t="s">
        <v>134</v>
      </c>
      <c r="D29" s="1" t="s">
        <v>2</v>
      </c>
      <c r="E29" s="1" t="s">
        <v>138</v>
      </c>
      <c r="F29" s="1" t="s">
        <v>230</v>
      </c>
      <c r="G29" s="1" t="s">
        <v>121</v>
      </c>
      <c r="H29" s="1" t="s">
        <v>9</v>
      </c>
      <c r="I29" s="1" t="s">
        <v>15</v>
      </c>
      <c r="J29" s="1" t="s">
        <v>46</v>
      </c>
      <c r="K29" s="1" t="s">
        <v>14</v>
      </c>
      <c r="M29" s="4">
        <v>367.2</v>
      </c>
      <c r="N29" s="24"/>
      <c r="O29" s="24"/>
      <c r="P29" s="1" t="s">
        <v>14</v>
      </c>
      <c r="Q29" s="1" t="s">
        <v>14</v>
      </c>
      <c r="R29" s="35" t="s">
        <v>196</v>
      </c>
      <c r="S29" s="1">
        <v>1</v>
      </c>
    </row>
    <row r="30" spans="1:19" ht="11.25" customHeight="1" x14ac:dyDescent="0.2">
      <c r="A30" s="1" t="s">
        <v>80</v>
      </c>
      <c r="B30" s="1" t="s">
        <v>133</v>
      </c>
      <c r="D30" s="1" t="s">
        <v>2</v>
      </c>
      <c r="E30" s="1" t="s">
        <v>23</v>
      </c>
      <c r="F30" s="1" t="s">
        <v>36</v>
      </c>
      <c r="G30" s="1" t="s">
        <v>187</v>
      </c>
      <c r="H30" s="1" t="s">
        <v>9</v>
      </c>
      <c r="I30" s="1" t="s">
        <v>15</v>
      </c>
      <c r="J30" s="1" t="s">
        <v>45</v>
      </c>
      <c r="K30" s="1" t="s">
        <v>14</v>
      </c>
      <c r="L30" s="24"/>
      <c r="M30" s="4">
        <v>1800</v>
      </c>
      <c r="N30" s="24"/>
      <c r="O30" s="24"/>
      <c r="P30" s="1" t="s">
        <v>183</v>
      </c>
      <c r="R30" s="35" t="s">
        <v>246</v>
      </c>
      <c r="S30" s="1">
        <v>1</v>
      </c>
    </row>
    <row r="31" spans="1:19" ht="11.25" customHeight="1" x14ac:dyDescent="0.2">
      <c r="A31" s="1" t="s">
        <v>81</v>
      </c>
      <c r="B31" s="1" t="s">
        <v>133</v>
      </c>
      <c r="D31" s="1" t="s">
        <v>2</v>
      </c>
      <c r="E31" s="1" t="s">
        <v>23</v>
      </c>
      <c r="F31" s="1" t="s">
        <v>12</v>
      </c>
      <c r="G31" s="1" t="s">
        <v>31</v>
      </c>
      <c r="H31" s="1" t="s">
        <v>9</v>
      </c>
      <c r="I31" s="1" t="s">
        <v>15</v>
      </c>
      <c r="J31" s="1" t="s">
        <v>45</v>
      </c>
      <c r="K31" s="1" t="s">
        <v>14</v>
      </c>
      <c r="M31" s="4">
        <v>399.09</v>
      </c>
      <c r="N31" s="24"/>
      <c r="O31" s="24"/>
      <c r="P31" s="1" t="s">
        <v>181</v>
      </c>
      <c r="R31" s="35" t="s">
        <v>247</v>
      </c>
      <c r="S31" s="1">
        <v>1</v>
      </c>
    </row>
    <row r="32" spans="1:19" ht="11.25" customHeight="1" x14ac:dyDescent="0.2">
      <c r="A32" s="1" t="s">
        <v>82</v>
      </c>
      <c r="B32" s="1" t="s">
        <v>133</v>
      </c>
      <c r="D32" s="1" t="s">
        <v>2</v>
      </c>
      <c r="E32" s="1" t="s">
        <v>23</v>
      </c>
      <c r="F32" s="1" t="s">
        <v>12</v>
      </c>
      <c r="G32" s="1" t="s">
        <v>31</v>
      </c>
      <c r="H32" s="1" t="s">
        <v>9</v>
      </c>
      <c r="I32" s="1" t="s">
        <v>15</v>
      </c>
      <c r="J32" s="1" t="s">
        <v>46</v>
      </c>
      <c r="K32" s="1" t="s">
        <v>14</v>
      </c>
      <c r="M32" s="4">
        <v>399.09</v>
      </c>
      <c r="P32" s="1" t="s">
        <v>181</v>
      </c>
      <c r="R32" s="35" t="s">
        <v>247</v>
      </c>
      <c r="S32" s="1">
        <v>1</v>
      </c>
    </row>
    <row r="33" spans="1:19" ht="11.25" customHeight="1" x14ac:dyDescent="0.2">
      <c r="A33" s="1" t="s">
        <v>70</v>
      </c>
      <c r="B33" s="1" t="s">
        <v>137</v>
      </c>
      <c r="D33" s="1" t="s">
        <v>2</v>
      </c>
      <c r="E33" s="1" t="s">
        <v>132</v>
      </c>
      <c r="F33" s="1" t="s">
        <v>29</v>
      </c>
      <c r="G33" s="1" t="s">
        <v>24</v>
      </c>
      <c r="H33" s="1" t="s">
        <v>9</v>
      </c>
      <c r="I33" s="1" t="s">
        <v>15</v>
      </c>
      <c r="J33" s="1" t="s">
        <v>47</v>
      </c>
      <c r="K33" s="1" t="s">
        <v>14</v>
      </c>
      <c r="M33" s="4">
        <v>25.61</v>
      </c>
      <c r="P33" s="1" t="s">
        <v>14</v>
      </c>
      <c r="Q33" s="1" t="s">
        <v>14</v>
      </c>
      <c r="R33" s="35" t="s">
        <v>120</v>
      </c>
      <c r="S33" s="1">
        <v>1</v>
      </c>
    </row>
    <row r="34" spans="1:19" ht="11.25" customHeight="1" x14ac:dyDescent="0.2">
      <c r="A34" s="1" t="s">
        <v>71</v>
      </c>
      <c r="B34" s="1" t="s">
        <v>137</v>
      </c>
      <c r="D34" s="1" t="s">
        <v>2</v>
      </c>
      <c r="E34" s="1" t="s">
        <v>132</v>
      </c>
      <c r="F34" s="1" t="s">
        <v>30</v>
      </c>
      <c r="G34" s="1" t="s">
        <v>25</v>
      </c>
      <c r="H34" s="1" t="s">
        <v>9</v>
      </c>
      <c r="I34" s="1" t="s">
        <v>15</v>
      </c>
      <c r="J34" s="1" t="s">
        <v>47</v>
      </c>
      <c r="K34" s="1" t="s">
        <v>14</v>
      </c>
      <c r="M34" s="4" t="s">
        <v>14</v>
      </c>
      <c r="P34" s="1" t="s">
        <v>14</v>
      </c>
      <c r="Q34" s="1" t="s">
        <v>14</v>
      </c>
      <c r="R34" s="35" t="s">
        <v>119</v>
      </c>
      <c r="S34" s="1">
        <v>1</v>
      </c>
    </row>
    <row r="35" spans="1:19" ht="11.25" customHeight="1" x14ac:dyDescent="0.2">
      <c r="A35" s="1" t="s">
        <v>83</v>
      </c>
      <c r="B35" s="1" t="s">
        <v>141</v>
      </c>
      <c r="D35" s="1" t="s">
        <v>235</v>
      </c>
      <c r="E35" s="1" t="s">
        <v>139</v>
      </c>
      <c r="F35" s="1" t="s">
        <v>26</v>
      </c>
      <c r="G35" s="1" t="s">
        <v>234</v>
      </c>
      <c r="H35" s="1" t="s">
        <v>9</v>
      </c>
      <c r="I35" s="1" t="s">
        <v>15</v>
      </c>
      <c r="J35" s="1" t="s">
        <v>45</v>
      </c>
      <c r="K35" s="1" t="s">
        <v>14</v>
      </c>
      <c r="M35" s="4">
        <v>5500.8</v>
      </c>
      <c r="P35" s="1" t="s">
        <v>182</v>
      </c>
      <c r="R35" s="35" t="s">
        <v>248</v>
      </c>
      <c r="S35" s="1">
        <v>1</v>
      </c>
    </row>
    <row r="36" spans="1:19" ht="11.25" customHeight="1" x14ac:dyDescent="0.2">
      <c r="A36" s="1" t="s">
        <v>85</v>
      </c>
      <c r="B36" s="1" t="s">
        <v>142</v>
      </c>
      <c r="C36" s="1">
        <v>1</v>
      </c>
      <c r="D36" s="1" t="s">
        <v>235</v>
      </c>
      <c r="E36" s="1" t="s">
        <v>140</v>
      </c>
      <c r="F36" s="1" t="s">
        <v>27</v>
      </c>
      <c r="G36" s="1" t="s">
        <v>28</v>
      </c>
      <c r="H36" s="1" t="s">
        <v>9</v>
      </c>
      <c r="I36" s="1" t="s">
        <v>15</v>
      </c>
      <c r="J36" s="1" t="s">
        <v>45</v>
      </c>
      <c r="K36" s="1" t="s">
        <v>14</v>
      </c>
      <c r="M36" s="4">
        <v>1003.77</v>
      </c>
      <c r="P36" s="1" t="s">
        <v>14</v>
      </c>
      <c r="Q36" s="1" t="s">
        <v>14</v>
      </c>
      <c r="R36" s="35" t="s">
        <v>197</v>
      </c>
      <c r="S36" s="1">
        <v>1</v>
      </c>
    </row>
    <row r="37" spans="1:19" ht="11.25" customHeight="1" x14ac:dyDescent="0.2">
      <c r="A37" s="1" t="s">
        <v>84</v>
      </c>
      <c r="B37" s="1" t="s">
        <v>142</v>
      </c>
      <c r="C37" s="1">
        <v>2</v>
      </c>
      <c r="D37" s="1" t="s">
        <v>235</v>
      </c>
      <c r="E37" s="1" t="s">
        <v>140</v>
      </c>
      <c r="F37" s="1" t="s">
        <v>231</v>
      </c>
      <c r="G37" s="1" t="s">
        <v>32</v>
      </c>
      <c r="H37" s="1" t="s">
        <v>9</v>
      </c>
      <c r="I37" s="1" t="s">
        <v>15</v>
      </c>
      <c r="J37" s="1" t="s">
        <v>45</v>
      </c>
      <c r="K37" s="1" t="s">
        <v>14</v>
      </c>
      <c r="M37" s="4">
        <v>734.39</v>
      </c>
      <c r="P37" s="1" t="s">
        <v>14</v>
      </c>
      <c r="Q37" s="1" t="s">
        <v>14</v>
      </c>
      <c r="R37" s="35" t="s">
        <v>198</v>
      </c>
      <c r="S37" s="1">
        <v>1</v>
      </c>
    </row>
    <row r="38" spans="1:19" ht="11.25" customHeight="1" x14ac:dyDescent="0.2">
      <c r="A38" s="1" t="s">
        <v>86</v>
      </c>
      <c r="B38" s="1" t="s">
        <v>142</v>
      </c>
      <c r="C38" s="1">
        <v>1</v>
      </c>
      <c r="D38" s="1" t="s">
        <v>235</v>
      </c>
      <c r="E38" s="1" t="s">
        <v>140</v>
      </c>
      <c r="F38" s="1" t="s">
        <v>27</v>
      </c>
      <c r="G38" s="1" t="s">
        <v>28</v>
      </c>
      <c r="H38" s="1" t="s">
        <v>9</v>
      </c>
      <c r="I38" s="1" t="s">
        <v>15</v>
      </c>
      <c r="J38" s="1" t="s">
        <v>151</v>
      </c>
      <c r="K38" s="1" t="s">
        <v>14</v>
      </c>
      <c r="M38" s="4">
        <v>1003.77</v>
      </c>
      <c r="P38" s="1" t="s">
        <v>14</v>
      </c>
      <c r="Q38" s="1" t="s">
        <v>14</v>
      </c>
      <c r="R38" s="35" t="s">
        <v>197</v>
      </c>
      <c r="S38" s="1">
        <v>1</v>
      </c>
    </row>
    <row r="39" spans="1:19" ht="11.25" customHeight="1" x14ac:dyDescent="0.2">
      <c r="A39" s="1" t="s">
        <v>87</v>
      </c>
      <c r="B39" s="1" t="s">
        <v>142</v>
      </c>
      <c r="C39" s="1">
        <v>2</v>
      </c>
      <c r="D39" s="1" t="s">
        <v>235</v>
      </c>
      <c r="E39" s="1" t="s">
        <v>140</v>
      </c>
      <c r="F39" s="1" t="s">
        <v>231</v>
      </c>
      <c r="G39" s="1" t="s">
        <v>32</v>
      </c>
      <c r="H39" s="1" t="s">
        <v>9</v>
      </c>
      <c r="I39" s="1" t="s">
        <v>15</v>
      </c>
      <c r="J39" s="1" t="s">
        <v>151</v>
      </c>
      <c r="K39" s="1" t="s">
        <v>14</v>
      </c>
      <c r="M39" s="4">
        <v>367.2</v>
      </c>
      <c r="P39" s="1" t="s">
        <v>14</v>
      </c>
      <c r="Q39" s="1" t="s">
        <v>14</v>
      </c>
      <c r="R39" s="35" t="s">
        <v>198</v>
      </c>
      <c r="S39" s="1">
        <v>1</v>
      </c>
    </row>
    <row r="40" spans="1:19" ht="11.25" customHeight="1" x14ac:dyDescent="0.2">
      <c r="A40" s="1" t="s">
        <v>88</v>
      </c>
      <c r="B40" s="1" t="s">
        <v>144</v>
      </c>
      <c r="D40" s="1" t="s">
        <v>3</v>
      </c>
      <c r="E40" s="1" t="s">
        <v>143</v>
      </c>
      <c r="F40" s="1" t="s">
        <v>158</v>
      </c>
      <c r="G40" s="1" t="s">
        <v>187</v>
      </c>
      <c r="H40" s="1" t="s">
        <v>9</v>
      </c>
      <c r="I40" s="1" t="s">
        <v>15</v>
      </c>
      <c r="J40" s="1" t="s">
        <v>45</v>
      </c>
      <c r="K40" s="1" t="s">
        <v>14</v>
      </c>
      <c r="L40" s="24"/>
      <c r="M40" s="4">
        <v>3600</v>
      </c>
      <c r="P40" s="1" t="s">
        <v>182</v>
      </c>
      <c r="R40" s="35" t="s">
        <v>249</v>
      </c>
      <c r="S40" s="1">
        <v>1</v>
      </c>
    </row>
    <row r="41" spans="1:19" ht="11.25" customHeight="1" x14ac:dyDescent="0.2">
      <c r="A41" s="1" t="s">
        <v>89</v>
      </c>
      <c r="B41" s="1" t="s">
        <v>144</v>
      </c>
      <c r="D41" s="1" t="s">
        <v>3</v>
      </c>
      <c r="E41" s="1" t="s">
        <v>143</v>
      </c>
      <c r="F41" s="1" t="s">
        <v>158</v>
      </c>
      <c r="G41" s="1" t="s">
        <v>187</v>
      </c>
      <c r="H41" s="1" t="s">
        <v>9</v>
      </c>
      <c r="I41" s="1" t="s">
        <v>15</v>
      </c>
      <c r="J41" s="1" t="s">
        <v>46</v>
      </c>
      <c r="K41" s="1" t="s">
        <v>14</v>
      </c>
      <c r="L41" s="24"/>
      <c r="M41" s="4">
        <v>3600</v>
      </c>
      <c r="P41" s="1" t="s">
        <v>182</v>
      </c>
      <c r="R41" s="35" t="s">
        <v>249</v>
      </c>
      <c r="S41" s="1">
        <v>1</v>
      </c>
    </row>
    <row r="42" spans="1:19" ht="11.25" customHeight="1" x14ac:dyDescent="0.2">
      <c r="A42" s="1" t="s">
        <v>90</v>
      </c>
      <c r="B42" s="1" t="s">
        <v>145</v>
      </c>
      <c r="D42" s="1" t="s">
        <v>3</v>
      </c>
      <c r="E42" s="1" t="s">
        <v>33</v>
      </c>
      <c r="F42" s="1" t="s">
        <v>158</v>
      </c>
      <c r="G42" s="1" t="s">
        <v>187</v>
      </c>
      <c r="H42" s="1" t="s">
        <v>9</v>
      </c>
      <c r="I42" s="1" t="s">
        <v>15</v>
      </c>
      <c r="J42" s="1" t="s">
        <v>45</v>
      </c>
      <c r="K42" s="1" t="s">
        <v>14</v>
      </c>
      <c r="L42" s="24"/>
      <c r="M42" s="4">
        <v>2880</v>
      </c>
      <c r="P42" s="1" t="s">
        <v>183</v>
      </c>
      <c r="R42" s="35" t="s">
        <v>250</v>
      </c>
      <c r="S42" s="1">
        <v>1</v>
      </c>
    </row>
    <row r="43" spans="1:19" ht="11.25" customHeight="1" x14ac:dyDescent="0.2">
      <c r="A43" s="1" t="s">
        <v>91</v>
      </c>
      <c r="B43" s="1" t="s">
        <v>145</v>
      </c>
      <c r="D43" s="1" t="s">
        <v>3</v>
      </c>
      <c r="E43" s="1" t="s">
        <v>33</v>
      </c>
      <c r="F43" s="1" t="s">
        <v>158</v>
      </c>
      <c r="G43" s="1" t="s">
        <v>187</v>
      </c>
      <c r="H43" s="1" t="s">
        <v>9</v>
      </c>
      <c r="I43" s="1" t="s">
        <v>15</v>
      </c>
      <c r="J43" s="1" t="s">
        <v>46</v>
      </c>
      <c r="K43" s="1" t="s">
        <v>14</v>
      </c>
      <c r="L43" s="24"/>
      <c r="M43" s="4">
        <v>2880</v>
      </c>
      <c r="P43" s="1" t="s">
        <v>183</v>
      </c>
      <c r="R43" s="35" t="s">
        <v>250</v>
      </c>
      <c r="S43" s="1">
        <v>1</v>
      </c>
    </row>
    <row r="44" spans="1:19" ht="11.25" customHeight="1" x14ac:dyDescent="0.2">
      <c r="A44" s="1" t="s">
        <v>92</v>
      </c>
      <c r="B44" s="1" t="s">
        <v>146</v>
      </c>
      <c r="D44" s="1" t="s">
        <v>21</v>
      </c>
      <c r="E44" s="1" t="s">
        <v>21</v>
      </c>
      <c r="F44" s="1" t="s">
        <v>11</v>
      </c>
      <c r="G44" s="1" t="s">
        <v>10</v>
      </c>
      <c r="H44" s="1" t="s">
        <v>9</v>
      </c>
      <c r="I44" s="1" t="s">
        <v>15</v>
      </c>
      <c r="J44" s="1" t="s">
        <v>45</v>
      </c>
      <c r="M44" s="4">
        <v>0.12</v>
      </c>
      <c r="P44" s="1" t="s">
        <v>181</v>
      </c>
      <c r="R44" s="35" t="s">
        <v>251</v>
      </c>
      <c r="S44" s="1">
        <v>1</v>
      </c>
    </row>
    <row r="45" spans="1:19" ht="11.25" customHeight="1" x14ac:dyDescent="0.2">
      <c r="A45" s="1" t="s">
        <v>93</v>
      </c>
      <c r="B45" s="1" t="s">
        <v>146</v>
      </c>
      <c r="D45" s="1" t="s">
        <v>21</v>
      </c>
      <c r="E45" s="1" t="s">
        <v>21</v>
      </c>
      <c r="F45" s="1" t="s">
        <v>11</v>
      </c>
      <c r="G45" s="1" t="s">
        <v>10</v>
      </c>
      <c r="H45" s="1" t="s">
        <v>9</v>
      </c>
      <c r="I45" s="1" t="s">
        <v>15</v>
      </c>
      <c r="J45" s="1" t="s">
        <v>46</v>
      </c>
      <c r="K45" s="1" t="s">
        <v>14</v>
      </c>
      <c r="M45" s="4">
        <v>0.06</v>
      </c>
      <c r="P45" s="1" t="s">
        <v>181</v>
      </c>
      <c r="R45" s="35" t="s">
        <v>251</v>
      </c>
      <c r="S45" s="1">
        <v>1</v>
      </c>
    </row>
    <row r="46" spans="1:19" ht="11.25" customHeight="1" x14ac:dyDescent="0.2">
      <c r="A46" s="2" t="s">
        <v>164</v>
      </c>
      <c r="B46" s="2" t="s">
        <v>165</v>
      </c>
      <c r="C46" s="2"/>
      <c r="D46" s="1" t="s">
        <v>21</v>
      </c>
      <c r="E46" s="2" t="s">
        <v>167</v>
      </c>
      <c r="F46" s="1" t="s">
        <v>11</v>
      </c>
      <c r="G46" s="1" t="s">
        <v>10</v>
      </c>
      <c r="H46" s="2" t="s">
        <v>9</v>
      </c>
      <c r="I46" s="2" t="s">
        <v>18</v>
      </c>
      <c r="J46" s="2" t="s">
        <v>47</v>
      </c>
      <c r="K46" s="2"/>
      <c r="L46" s="25"/>
      <c r="M46" s="4">
        <v>1863</v>
      </c>
      <c r="N46" s="21"/>
      <c r="O46" s="21"/>
      <c r="P46" s="2" t="s">
        <v>14</v>
      </c>
      <c r="Q46" s="2" t="s">
        <v>14</v>
      </c>
      <c r="R46" s="48" t="s">
        <v>199</v>
      </c>
      <c r="S46" s="2">
        <v>1</v>
      </c>
    </row>
    <row r="47" spans="1:19" ht="11.25" customHeight="1" x14ac:dyDescent="0.2">
      <c r="A47" s="1" t="s">
        <v>96</v>
      </c>
      <c r="B47" s="1" t="s">
        <v>51</v>
      </c>
      <c r="D47" s="1" t="s">
        <v>34</v>
      </c>
      <c r="E47" s="1" t="s">
        <v>35</v>
      </c>
      <c r="F47" s="1" t="s">
        <v>43</v>
      </c>
      <c r="G47" s="1" t="s">
        <v>37</v>
      </c>
      <c r="H47" s="1" t="s">
        <v>7</v>
      </c>
      <c r="I47" s="1" t="s">
        <v>14</v>
      </c>
      <c r="J47" s="1" t="s">
        <v>14</v>
      </c>
      <c r="K47" s="1" t="s">
        <v>14</v>
      </c>
      <c r="L47" s="1"/>
      <c r="M47" s="1" t="s">
        <v>14</v>
      </c>
      <c r="N47" s="1"/>
      <c r="P47" s="1" t="s">
        <v>14</v>
      </c>
      <c r="Q47" s="1" t="s">
        <v>14</v>
      </c>
      <c r="R47" s="35" t="s">
        <v>200</v>
      </c>
      <c r="S47" s="1">
        <v>1</v>
      </c>
    </row>
    <row r="48" spans="1:19" ht="11.25" customHeight="1" x14ac:dyDescent="0.2">
      <c r="A48" s="1" t="s">
        <v>95</v>
      </c>
      <c r="B48" s="1" t="s">
        <v>51</v>
      </c>
      <c r="D48" s="1" t="s">
        <v>34</v>
      </c>
      <c r="E48" s="1" t="s">
        <v>35</v>
      </c>
      <c r="F48" s="1" t="s">
        <v>44</v>
      </c>
      <c r="G48" s="1" t="s">
        <v>37</v>
      </c>
      <c r="H48" s="1" t="s">
        <v>7</v>
      </c>
      <c r="I48" s="1" t="s">
        <v>14</v>
      </c>
      <c r="J48" s="1" t="s">
        <v>14</v>
      </c>
      <c r="K48" s="1" t="s">
        <v>14</v>
      </c>
      <c r="L48" s="1"/>
      <c r="M48" s="1" t="s">
        <v>14</v>
      </c>
      <c r="N48" s="1"/>
      <c r="P48" s="1" t="s">
        <v>14</v>
      </c>
      <c r="Q48" s="1" t="s">
        <v>14</v>
      </c>
      <c r="R48" s="35" t="s">
        <v>201</v>
      </c>
      <c r="S48" s="1">
        <v>1</v>
      </c>
    </row>
    <row r="49" spans="1:19" ht="11.25" customHeight="1" x14ac:dyDescent="0.2">
      <c r="A49" s="1" t="s">
        <v>94</v>
      </c>
      <c r="B49" s="1" t="s">
        <v>52</v>
      </c>
      <c r="D49" s="1" t="s">
        <v>34</v>
      </c>
      <c r="E49" s="1" t="s">
        <v>40</v>
      </c>
      <c r="F49" s="1" t="s">
        <v>43</v>
      </c>
      <c r="G49" s="1" t="s">
        <v>37</v>
      </c>
      <c r="H49" s="1" t="s">
        <v>7</v>
      </c>
      <c r="I49" s="1" t="s">
        <v>14</v>
      </c>
      <c r="J49" s="1" t="s">
        <v>14</v>
      </c>
      <c r="K49" s="1" t="s">
        <v>14</v>
      </c>
      <c r="L49" s="1"/>
      <c r="M49" s="1" t="s">
        <v>14</v>
      </c>
      <c r="N49" s="1"/>
      <c r="P49" s="1" t="s">
        <v>14</v>
      </c>
      <c r="Q49" s="1" t="s">
        <v>14</v>
      </c>
      <c r="R49" s="35" t="s">
        <v>204</v>
      </c>
      <c r="S49" s="1">
        <v>1</v>
      </c>
    </row>
    <row r="50" spans="1:19" ht="11.25" customHeight="1" x14ac:dyDescent="0.2">
      <c r="A50" s="1" t="s">
        <v>97</v>
      </c>
      <c r="B50" s="1" t="s">
        <v>52</v>
      </c>
      <c r="D50" s="1" t="s">
        <v>34</v>
      </c>
      <c r="E50" s="1" t="s">
        <v>40</v>
      </c>
      <c r="F50" s="1" t="s">
        <v>44</v>
      </c>
      <c r="G50" s="1" t="s">
        <v>37</v>
      </c>
      <c r="H50" s="1" t="s">
        <v>7</v>
      </c>
      <c r="I50" s="1" t="s">
        <v>14</v>
      </c>
      <c r="J50" s="1" t="s">
        <v>14</v>
      </c>
      <c r="K50" s="1" t="s">
        <v>14</v>
      </c>
      <c r="L50" s="1"/>
      <c r="M50" s="1" t="s">
        <v>14</v>
      </c>
      <c r="N50" s="1"/>
      <c r="P50" s="1" t="s">
        <v>14</v>
      </c>
      <c r="Q50" s="1" t="s">
        <v>14</v>
      </c>
      <c r="R50" s="35" t="s">
        <v>205</v>
      </c>
      <c r="S50" s="1">
        <v>1</v>
      </c>
    </row>
    <row r="51" spans="1:19" ht="11.25" customHeight="1" x14ac:dyDescent="0.2">
      <c r="A51" s="1" t="s">
        <v>98</v>
      </c>
      <c r="B51" s="1" t="s">
        <v>53</v>
      </c>
      <c r="D51" s="1" t="s">
        <v>34</v>
      </c>
      <c r="E51" s="1" t="s">
        <v>38</v>
      </c>
      <c r="F51" s="1" t="s">
        <v>43</v>
      </c>
      <c r="G51" s="1" t="s">
        <v>37</v>
      </c>
      <c r="H51" s="1" t="s">
        <v>7</v>
      </c>
      <c r="I51" s="1" t="s">
        <v>14</v>
      </c>
      <c r="J51" s="1" t="s">
        <v>14</v>
      </c>
      <c r="K51" s="1" t="s">
        <v>14</v>
      </c>
      <c r="L51" s="1"/>
      <c r="M51" s="1" t="s">
        <v>14</v>
      </c>
      <c r="N51" s="1"/>
      <c r="P51" s="1" t="s">
        <v>14</v>
      </c>
      <c r="Q51" s="1" t="s">
        <v>14</v>
      </c>
      <c r="R51" s="35" t="s">
        <v>202</v>
      </c>
      <c r="S51" s="1">
        <v>1</v>
      </c>
    </row>
    <row r="52" spans="1:19" ht="11.25" customHeight="1" x14ac:dyDescent="0.2">
      <c r="A52" s="1" t="s">
        <v>99</v>
      </c>
      <c r="B52" s="1" t="s">
        <v>53</v>
      </c>
      <c r="D52" s="1" t="s">
        <v>34</v>
      </c>
      <c r="E52" s="1" t="s">
        <v>38</v>
      </c>
      <c r="F52" s="1" t="s">
        <v>44</v>
      </c>
      <c r="G52" s="1" t="s">
        <v>37</v>
      </c>
      <c r="H52" s="1" t="s">
        <v>7</v>
      </c>
      <c r="I52" s="1" t="s">
        <v>14</v>
      </c>
      <c r="J52" s="1" t="s">
        <v>14</v>
      </c>
      <c r="K52" s="1" t="s">
        <v>14</v>
      </c>
      <c r="L52" s="1"/>
      <c r="M52" s="1" t="s">
        <v>14</v>
      </c>
      <c r="N52" s="1"/>
      <c r="P52" s="1" t="s">
        <v>14</v>
      </c>
      <c r="Q52" s="1" t="s">
        <v>14</v>
      </c>
      <c r="R52" s="35" t="s">
        <v>203</v>
      </c>
      <c r="S52" s="1">
        <v>1</v>
      </c>
    </row>
    <row r="53" spans="1:19" ht="11.25" customHeight="1" x14ac:dyDescent="0.2">
      <c r="A53" s="1" t="s">
        <v>100</v>
      </c>
      <c r="B53" s="1" t="s">
        <v>55</v>
      </c>
      <c r="D53" s="1" t="s">
        <v>34</v>
      </c>
      <c r="E53" s="1" t="s">
        <v>39</v>
      </c>
      <c r="F53" s="1" t="s">
        <v>43</v>
      </c>
      <c r="G53" s="1" t="s">
        <v>37</v>
      </c>
      <c r="H53" s="1" t="s">
        <v>7</v>
      </c>
      <c r="I53" s="1" t="s">
        <v>14</v>
      </c>
      <c r="J53" s="1" t="s">
        <v>14</v>
      </c>
      <c r="K53" s="1" t="s">
        <v>14</v>
      </c>
      <c r="L53" s="1"/>
      <c r="M53" s="1" t="s">
        <v>14</v>
      </c>
      <c r="N53" s="1"/>
      <c r="P53" s="1" t="s">
        <v>14</v>
      </c>
      <c r="Q53" s="1" t="s">
        <v>14</v>
      </c>
      <c r="R53" s="35" t="s">
        <v>206</v>
      </c>
      <c r="S53" s="1">
        <v>1</v>
      </c>
    </row>
    <row r="54" spans="1:19" ht="11.25" customHeight="1" x14ac:dyDescent="0.2">
      <c r="A54" s="1" t="s">
        <v>101</v>
      </c>
      <c r="B54" s="1" t="s">
        <v>55</v>
      </c>
      <c r="D54" s="1" t="s">
        <v>34</v>
      </c>
      <c r="E54" s="1" t="s">
        <v>39</v>
      </c>
      <c r="F54" s="1" t="s">
        <v>44</v>
      </c>
      <c r="G54" s="1" t="s">
        <v>37</v>
      </c>
      <c r="H54" s="1" t="s">
        <v>7</v>
      </c>
      <c r="I54" s="1" t="s">
        <v>14</v>
      </c>
      <c r="J54" s="1" t="s">
        <v>14</v>
      </c>
      <c r="K54" s="1" t="s">
        <v>14</v>
      </c>
      <c r="L54" s="1"/>
      <c r="M54" s="1" t="s">
        <v>14</v>
      </c>
      <c r="N54" s="1"/>
      <c r="P54" s="1" t="s">
        <v>14</v>
      </c>
      <c r="Q54" s="1" t="s">
        <v>14</v>
      </c>
      <c r="R54" s="35" t="s">
        <v>207</v>
      </c>
      <c r="S54" s="1">
        <v>1</v>
      </c>
    </row>
    <row r="55" spans="1:19" ht="11.25" customHeight="1" x14ac:dyDescent="0.2">
      <c r="A55" s="1" t="s">
        <v>102</v>
      </c>
      <c r="B55" s="1" t="s">
        <v>54</v>
      </c>
      <c r="D55" s="1" t="s">
        <v>34</v>
      </c>
      <c r="E55" s="1" t="s">
        <v>41</v>
      </c>
      <c r="F55" s="1" t="s">
        <v>43</v>
      </c>
      <c r="G55" s="1" t="s">
        <v>37</v>
      </c>
      <c r="H55" s="1" t="s">
        <v>7</v>
      </c>
      <c r="I55" s="1" t="s">
        <v>14</v>
      </c>
      <c r="J55" s="1" t="s">
        <v>14</v>
      </c>
      <c r="K55" s="1" t="s">
        <v>14</v>
      </c>
      <c r="L55" s="1"/>
      <c r="M55" s="1" t="s">
        <v>14</v>
      </c>
      <c r="N55" s="1"/>
      <c r="P55" s="1" t="s">
        <v>14</v>
      </c>
      <c r="Q55" s="1" t="s">
        <v>14</v>
      </c>
      <c r="R55" s="35" t="s">
        <v>208</v>
      </c>
      <c r="S55" s="1">
        <v>1</v>
      </c>
    </row>
    <row r="56" spans="1:19" ht="11.25" customHeight="1" x14ac:dyDescent="0.2">
      <c r="A56" s="1" t="s">
        <v>103</v>
      </c>
      <c r="B56" s="1" t="s">
        <v>54</v>
      </c>
      <c r="D56" s="1" t="s">
        <v>34</v>
      </c>
      <c r="E56" s="1" t="s">
        <v>41</v>
      </c>
      <c r="F56" s="1" t="s">
        <v>44</v>
      </c>
      <c r="G56" s="1" t="s">
        <v>37</v>
      </c>
      <c r="H56" s="1" t="s">
        <v>7</v>
      </c>
      <c r="I56" s="1" t="s">
        <v>14</v>
      </c>
      <c r="J56" s="1" t="s">
        <v>14</v>
      </c>
      <c r="K56" s="1" t="s">
        <v>14</v>
      </c>
      <c r="L56" s="1"/>
      <c r="M56" s="1" t="s">
        <v>14</v>
      </c>
      <c r="N56" s="1"/>
      <c r="P56" s="1" t="s">
        <v>14</v>
      </c>
      <c r="Q56" s="1" t="s">
        <v>14</v>
      </c>
      <c r="R56" s="35" t="s">
        <v>209</v>
      </c>
      <c r="S56" s="1">
        <v>1</v>
      </c>
    </row>
    <row r="57" spans="1:19" ht="11.25" customHeight="1" x14ac:dyDescent="0.2">
      <c r="A57" s="1" t="s">
        <v>105</v>
      </c>
      <c r="B57" s="1" t="s">
        <v>56</v>
      </c>
      <c r="D57" s="1" t="s">
        <v>34</v>
      </c>
      <c r="E57" s="1" t="s">
        <v>42</v>
      </c>
      <c r="F57" s="1" t="s">
        <v>43</v>
      </c>
      <c r="G57" s="1" t="s">
        <v>37</v>
      </c>
      <c r="H57" s="1" t="s">
        <v>7</v>
      </c>
      <c r="I57" s="1" t="s">
        <v>14</v>
      </c>
      <c r="J57" s="1" t="s">
        <v>14</v>
      </c>
      <c r="K57" s="1" t="s">
        <v>14</v>
      </c>
      <c r="L57" s="1"/>
      <c r="M57" s="1" t="s">
        <v>14</v>
      </c>
      <c r="N57" s="1"/>
      <c r="P57" s="1" t="s">
        <v>14</v>
      </c>
      <c r="Q57" s="1" t="s">
        <v>14</v>
      </c>
      <c r="R57" s="35" t="s">
        <v>210</v>
      </c>
      <c r="S57" s="1">
        <v>1</v>
      </c>
    </row>
    <row r="58" spans="1:19" ht="11.25" customHeight="1" x14ac:dyDescent="0.2">
      <c r="A58" s="1" t="s">
        <v>104</v>
      </c>
      <c r="B58" s="1" t="s">
        <v>56</v>
      </c>
      <c r="D58" s="1" t="s">
        <v>34</v>
      </c>
      <c r="E58" s="1" t="s">
        <v>42</v>
      </c>
      <c r="F58" s="1" t="s">
        <v>44</v>
      </c>
      <c r="G58" s="1" t="s">
        <v>37</v>
      </c>
      <c r="H58" s="1" t="s">
        <v>7</v>
      </c>
      <c r="I58" s="1" t="s">
        <v>14</v>
      </c>
      <c r="J58" s="1" t="s">
        <v>14</v>
      </c>
      <c r="K58" s="1" t="s">
        <v>14</v>
      </c>
      <c r="L58" s="1"/>
      <c r="M58" s="1" t="s">
        <v>14</v>
      </c>
      <c r="N58" s="1"/>
      <c r="P58" s="1" t="s">
        <v>14</v>
      </c>
      <c r="Q58" s="1" t="s">
        <v>14</v>
      </c>
      <c r="R58" s="35" t="s">
        <v>211</v>
      </c>
      <c r="S58" s="1">
        <v>1</v>
      </c>
    </row>
    <row r="59" spans="1:19" ht="11.25" customHeight="1" x14ac:dyDescent="0.2">
      <c r="A59" s="1" t="s">
        <v>162</v>
      </c>
      <c r="B59" s="36" t="s">
        <v>166</v>
      </c>
      <c r="D59" s="1" t="s">
        <v>147</v>
      </c>
      <c r="E59" s="1" t="s">
        <v>147</v>
      </c>
      <c r="F59" s="1" t="s">
        <v>158</v>
      </c>
      <c r="G59" s="1" t="s">
        <v>185</v>
      </c>
      <c r="H59" s="1" t="s">
        <v>9</v>
      </c>
      <c r="I59" s="1" t="s">
        <v>15</v>
      </c>
      <c r="J59" s="1" t="s">
        <v>47</v>
      </c>
      <c r="K59" s="2" t="s">
        <v>14</v>
      </c>
      <c r="M59" s="58">
        <v>0.04</v>
      </c>
      <c r="P59" s="1" t="s">
        <v>181</v>
      </c>
      <c r="R59" s="35" t="s">
        <v>252</v>
      </c>
      <c r="S59" s="1">
        <v>1</v>
      </c>
    </row>
    <row r="60" spans="1:19" ht="11.25" customHeight="1" x14ac:dyDescent="0.2">
      <c r="A60" s="2" t="s">
        <v>123</v>
      </c>
      <c r="B60" s="23" t="s">
        <v>125</v>
      </c>
      <c r="C60" s="2"/>
      <c r="D60" s="2" t="s">
        <v>127</v>
      </c>
      <c r="E60" s="2" t="s">
        <v>127</v>
      </c>
      <c r="F60" s="2" t="s">
        <v>178</v>
      </c>
      <c r="G60" s="1" t="s">
        <v>184</v>
      </c>
      <c r="H60" s="2" t="s">
        <v>8</v>
      </c>
      <c r="I60" s="2" t="s">
        <v>14</v>
      </c>
      <c r="J60" s="2" t="s">
        <v>14</v>
      </c>
      <c r="K60" s="2" t="s">
        <v>14</v>
      </c>
      <c r="L60" s="21"/>
      <c r="M60" s="21">
        <v>3</v>
      </c>
      <c r="N60" s="21"/>
      <c r="O60" s="21"/>
      <c r="P60" s="2" t="s">
        <v>14</v>
      </c>
      <c r="Q60" s="2" t="s">
        <v>14</v>
      </c>
      <c r="R60" s="35" t="s">
        <v>214</v>
      </c>
      <c r="S60" s="2">
        <v>1</v>
      </c>
    </row>
    <row r="61" spans="1:19" ht="11.25" customHeight="1" x14ac:dyDescent="0.2">
      <c r="A61" s="2" t="s">
        <v>124</v>
      </c>
      <c r="B61" s="23" t="s">
        <v>126</v>
      </c>
      <c r="C61" s="2"/>
      <c r="D61" s="2" t="s">
        <v>128</v>
      </c>
      <c r="E61" s="2" t="s">
        <v>128</v>
      </c>
      <c r="F61" s="2" t="s">
        <v>178</v>
      </c>
      <c r="G61" s="1" t="s">
        <v>185</v>
      </c>
      <c r="H61" s="2" t="s">
        <v>8</v>
      </c>
      <c r="I61" s="2" t="s">
        <v>14</v>
      </c>
      <c r="J61" s="2" t="s">
        <v>14</v>
      </c>
      <c r="K61" s="2" t="s">
        <v>14</v>
      </c>
      <c r="L61" s="37"/>
      <c r="M61" s="56">
        <v>0.05</v>
      </c>
      <c r="N61" s="21"/>
      <c r="O61" s="21"/>
      <c r="P61" s="2" t="s">
        <v>14</v>
      </c>
      <c r="Q61" s="2" t="s">
        <v>14</v>
      </c>
      <c r="R61" s="35" t="s">
        <v>212</v>
      </c>
      <c r="S61" s="2">
        <v>1</v>
      </c>
    </row>
    <row r="62" spans="1:19" ht="11.25" customHeight="1" x14ac:dyDescent="0.2">
      <c r="A62" s="2" t="s">
        <v>116</v>
      </c>
      <c r="B62" s="2" t="s">
        <v>115</v>
      </c>
      <c r="C62" s="2"/>
      <c r="D62" s="2" t="s">
        <v>5</v>
      </c>
      <c r="E62" s="2" t="s">
        <v>5</v>
      </c>
      <c r="F62" s="2" t="s">
        <v>5</v>
      </c>
      <c r="G62" s="1" t="s">
        <v>185</v>
      </c>
      <c r="H62" s="2" t="s">
        <v>9</v>
      </c>
      <c r="I62" s="2" t="s">
        <v>18</v>
      </c>
      <c r="J62" s="2" t="s">
        <v>14</v>
      </c>
      <c r="K62" s="2" t="s">
        <v>14</v>
      </c>
      <c r="L62" s="37"/>
      <c r="M62" s="56">
        <v>0.1</v>
      </c>
      <c r="N62" s="21"/>
      <c r="O62" s="21"/>
      <c r="P62" s="2" t="s">
        <v>14</v>
      </c>
      <c r="Q62" s="2" t="s">
        <v>14</v>
      </c>
      <c r="R62" s="35" t="s">
        <v>213</v>
      </c>
      <c r="S62" s="2">
        <v>1</v>
      </c>
    </row>
    <row r="63" spans="1:19" ht="11.25" x14ac:dyDescent="0.2">
      <c r="R63" s="1"/>
    </row>
    <row r="64" spans="1:19" ht="11.25" x14ac:dyDescent="0.2">
      <c r="R64" s="1"/>
    </row>
    <row r="69" spans="7:18" x14ac:dyDescent="0.25">
      <c r="G69" s="57"/>
    </row>
    <row r="79" spans="7:18" ht="11.25" x14ac:dyDescent="0.2">
      <c r="R79" s="1"/>
    </row>
    <row r="81" spans="18:18" ht="11.25" x14ac:dyDescent="0.2">
      <c r="R81" s="1"/>
    </row>
  </sheetData>
  <sheetProtection password="9B9C" sheet="1" objects="1" scenarios="1"/>
  <conditionalFormatting sqref="A60:S62 A59:F59 H59:L59 N59:S59 A2:S58">
    <cfRule type="cellIs" dxfId="46" priority="3" operator="equal">
      <formula>"N/A"</formula>
    </cfRule>
  </conditionalFormatting>
  <conditionalFormatting sqref="G59">
    <cfRule type="cellIs" dxfId="45" priority="2" operator="equal">
      <formula>"N/A"</formula>
    </cfRule>
  </conditionalFormatting>
  <conditionalFormatting sqref="M59">
    <cfRule type="cellIs" dxfId="44" priority="1" operator="equal">
      <formula>"N/A"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Normal="100" workbookViewId="0">
      <selection activeCell="K11" sqref="K11:K15"/>
    </sheetView>
  </sheetViews>
  <sheetFormatPr defaultRowHeight="15" x14ac:dyDescent="0.25"/>
  <cols>
    <col min="1" max="1" width="13.140625" bestFit="1" customWidth="1"/>
    <col min="2" max="2" width="6.7109375" bestFit="1" customWidth="1"/>
    <col min="3" max="3" width="7.140625" bestFit="1" customWidth="1"/>
    <col min="4" max="4" width="20.5703125" bestFit="1" customWidth="1"/>
    <col min="5" max="5" width="31.7109375" bestFit="1" customWidth="1"/>
    <col min="6" max="6" width="24.5703125" bestFit="1" customWidth="1"/>
    <col min="7" max="7" width="16.85546875" bestFit="1" customWidth="1"/>
    <col min="8" max="8" width="14.28515625" bestFit="1" customWidth="1"/>
    <col min="9" max="9" width="11.7109375" bestFit="1" customWidth="1"/>
    <col min="10" max="10" width="14" bestFit="1" customWidth="1"/>
    <col min="11" max="11" width="8.42578125" style="9" bestFit="1" customWidth="1"/>
    <col min="12" max="12" width="8.7109375" style="9" bestFit="1" customWidth="1"/>
    <col min="13" max="13" width="8.42578125" style="9" bestFit="1" customWidth="1"/>
    <col min="14" max="18" width="8.7109375" style="9" bestFit="1" customWidth="1"/>
  </cols>
  <sheetData>
    <row r="1" spans="1:18" ht="11.25" customHeight="1" thickBot="1" x14ac:dyDescent="0.3">
      <c r="A1" s="1" t="s">
        <v>4</v>
      </c>
      <c r="B1" s="1" t="s">
        <v>177</v>
      </c>
      <c r="C1" s="1" t="s">
        <v>179</v>
      </c>
      <c r="D1" s="1" t="s">
        <v>20</v>
      </c>
      <c r="E1" s="1" t="s">
        <v>22</v>
      </c>
      <c r="F1" s="1" t="s">
        <v>0</v>
      </c>
      <c r="G1" s="1" t="s">
        <v>13</v>
      </c>
      <c r="H1" s="1" t="s">
        <v>1</v>
      </c>
      <c r="I1" s="1" t="s">
        <v>168</v>
      </c>
      <c r="J1" s="1" t="s">
        <v>48</v>
      </c>
      <c r="K1" s="22" t="s">
        <v>107</v>
      </c>
      <c r="L1" s="6" t="s">
        <v>108</v>
      </c>
      <c r="M1" s="22" t="s">
        <v>109</v>
      </c>
      <c r="N1" s="6" t="s">
        <v>110</v>
      </c>
      <c r="O1" s="22" t="s">
        <v>111</v>
      </c>
      <c r="P1" s="6" t="s">
        <v>112</v>
      </c>
      <c r="Q1" s="22" t="s">
        <v>113</v>
      </c>
      <c r="R1" s="6" t="s">
        <v>114</v>
      </c>
    </row>
    <row r="2" spans="1:18" ht="11.25" customHeight="1" thickTop="1" x14ac:dyDescent="0.25">
      <c r="A2" s="26" t="str">
        <f>'Schema - NO EDIT'!A2</f>
        <v>ext-fw</v>
      </c>
      <c r="B2" s="26" t="str">
        <f>'Schema - NO EDIT'!B2</f>
        <v>6.1.1.10</v>
      </c>
      <c r="C2" s="26">
        <f>'Schema - NO EDIT'!C2</f>
        <v>0</v>
      </c>
      <c r="D2" s="26" t="str">
        <f>'Schema - NO EDIT'!D2</f>
        <v>Managed datacentre</v>
      </c>
      <c r="E2" s="26" t="str">
        <f>'Schema - NO EDIT'!E2</f>
        <v>External firewall</v>
      </c>
      <c r="F2" s="26" t="str">
        <f>'Schema - NO EDIT'!F2</f>
        <v>Managed service</v>
      </c>
      <c r="G2" s="26" t="str">
        <f>'Schema - NO EDIT'!G2</f>
        <v>managed datacentre</v>
      </c>
      <c r="H2" s="26" t="str">
        <f>'Schema - NO EDIT'!H2</f>
        <v>Monthly service fee</v>
      </c>
      <c r="I2" s="26" t="str">
        <f>'Schema - NO EDIT'!I2</f>
        <v>24/7</v>
      </c>
      <c r="J2" s="26" t="str">
        <f>'Schema - NO EDIT'!J2</f>
        <v>any</v>
      </c>
      <c r="K2" s="27">
        <v>1</v>
      </c>
      <c r="L2" s="28">
        <v>1</v>
      </c>
      <c r="M2" s="27">
        <v>1</v>
      </c>
      <c r="N2" s="28">
        <v>1</v>
      </c>
      <c r="O2" s="27">
        <v>1</v>
      </c>
      <c r="P2" s="28">
        <v>1</v>
      </c>
      <c r="Q2" s="27">
        <v>1</v>
      </c>
      <c r="R2" s="28">
        <v>1</v>
      </c>
    </row>
    <row r="3" spans="1:18" ht="11.25" customHeight="1" x14ac:dyDescent="0.25">
      <c r="A3" s="26" t="str">
        <f>'Schema - NO EDIT'!A3</f>
        <v>r-proxy</v>
      </c>
      <c r="B3" s="26" t="str">
        <f>'Schema - NO EDIT'!B3</f>
        <v>6.1.1.10</v>
      </c>
      <c r="C3" s="26">
        <f>'Schema - NO EDIT'!C3</f>
        <v>0</v>
      </c>
      <c r="D3" s="26" t="str">
        <f>'Schema - NO EDIT'!D3</f>
        <v>Managed datacentre</v>
      </c>
      <c r="E3" s="26" t="str">
        <f>'Schema - NO EDIT'!E3</f>
        <v>Reverse Proxy</v>
      </c>
      <c r="F3" s="26" t="str">
        <f>'Schema - NO EDIT'!F3</f>
        <v>Managed service</v>
      </c>
      <c r="G3" s="26" t="str">
        <f>'Schema - NO EDIT'!G3</f>
        <v>managed datacentre</v>
      </c>
      <c r="H3" s="26" t="str">
        <f>'Schema - NO EDIT'!H3</f>
        <v>Monthly service fee</v>
      </c>
      <c r="I3" s="26" t="str">
        <f>'Schema - NO EDIT'!I3</f>
        <v>24/7</v>
      </c>
      <c r="J3" s="26" t="str">
        <f>'Schema - NO EDIT'!J3</f>
        <v>any</v>
      </c>
      <c r="K3" s="27">
        <v>1</v>
      </c>
      <c r="L3" s="28">
        <v>1</v>
      </c>
      <c r="M3" s="27">
        <v>1</v>
      </c>
      <c r="N3" s="28">
        <v>1</v>
      </c>
      <c r="O3" s="27">
        <v>1</v>
      </c>
      <c r="P3" s="28">
        <v>1</v>
      </c>
      <c r="Q3" s="27">
        <v>1</v>
      </c>
      <c r="R3" s="28">
        <v>1</v>
      </c>
    </row>
    <row r="4" spans="1:18" ht="11.25" customHeight="1" x14ac:dyDescent="0.25">
      <c r="A4" s="26" t="str">
        <f>'Schema - NO EDIT'!A4</f>
        <v>cl-proxy-p</v>
      </c>
      <c r="B4" s="26" t="str">
        <f>'Schema - NO EDIT'!B4</f>
        <v>6.1.1.10</v>
      </c>
      <c r="C4" s="26">
        <f>'Schema - NO EDIT'!C4</f>
        <v>0</v>
      </c>
      <c r="D4" s="26" t="str">
        <f>'Schema - NO EDIT'!D4</f>
        <v>Managed datacentre</v>
      </c>
      <c r="E4" s="26" t="str">
        <f>'Schema - NO EDIT'!E4</f>
        <v>Client Proxy</v>
      </c>
      <c r="F4" s="26" t="str">
        <f>'Schema - NO EDIT'!F4</f>
        <v>Managed service</v>
      </c>
      <c r="G4" s="26" t="str">
        <f>'Schema - NO EDIT'!G4</f>
        <v>managed datacentre</v>
      </c>
      <c r="H4" s="26" t="str">
        <f>'Schema - NO EDIT'!H4</f>
        <v>Monthly service fee</v>
      </c>
      <c r="I4" s="26" t="str">
        <f>'Schema - NO EDIT'!I4</f>
        <v>24/7</v>
      </c>
      <c r="J4" s="26" t="str">
        <f>'Schema - NO EDIT'!J4</f>
        <v>private</v>
      </c>
      <c r="K4" s="27">
        <v>1</v>
      </c>
      <c r="L4" s="28">
        <v>1</v>
      </c>
      <c r="M4" s="27">
        <v>1</v>
      </c>
      <c r="N4" s="28">
        <v>1</v>
      </c>
      <c r="O4" s="27">
        <v>1</v>
      </c>
      <c r="P4" s="28">
        <v>1</v>
      </c>
      <c r="Q4" s="27">
        <v>1</v>
      </c>
      <c r="R4" s="28">
        <v>1</v>
      </c>
    </row>
    <row r="5" spans="1:18" ht="11.25" customHeight="1" x14ac:dyDescent="0.25">
      <c r="A5" s="26" t="str">
        <f>'Schema - NO EDIT'!A5</f>
        <v>waf-p</v>
      </c>
      <c r="B5" s="26" t="str">
        <f>'Schema - NO EDIT'!B5</f>
        <v>6.1.1.10</v>
      </c>
      <c r="C5" s="26">
        <f>'Schema - NO EDIT'!C5</f>
        <v>0</v>
      </c>
      <c r="D5" s="26" t="str">
        <f>'Schema - NO EDIT'!D5</f>
        <v>Managed datacentre</v>
      </c>
      <c r="E5" s="26" t="str">
        <f>'Schema - NO EDIT'!E5</f>
        <v>Web Application Firewall</v>
      </c>
      <c r="F5" s="26" t="str">
        <f>'Schema - NO EDIT'!F5</f>
        <v>Managed service</v>
      </c>
      <c r="G5" s="26" t="str">
        <f>'Schema - NO EDIT'!G5</f>
        <v>managed datacentre</v>
      </c>
      <c r="H5" s="26" t="str">
        <f>'Schema - NO EDIT'!H5</f>
        <v>Monthly service fee</v>
      </c>
      <c r="I5" s="26" t="str">
        <f>'Schema - NO EDIT'!I5</f>
        <v>24/7</v>
      </c>
      <c r="J5" s="26" t="str">
        <f>'Schema - NO EDIT'!J5</f>
        <v>private</v>
      </c>
      <c r="K5" s="27">
        <v>1</v>
      </c>
      <c r="L5" s="28">
        <v>1</v>
      </c>
      <c r="M5" s="27">
        <v>1</v>
      </c>
      <c r="N5" s="28">
        <v>1</v>
      </c>
      <c r="O5" s="27">
        <v>1</v>
      </c>
      <c r="P5" s="28">
        <v>1</v>
      </c>
      <c r="Q5" s="27">
        <v>1</v>
      </c>
      <c r="R5" s="28">
        <v>1</v>
      </c>
    </row>
    <row r="6" spans="1:18" ht="11.25" customHeight="1" x14ac:dyDescent="0.25">
      <c r="A6" s="26" t="str">
        <f>'Schema - NO EDIT'!A6</f>
        <v>cl-proxy-tc</v>
      </c>
      <c r="B6" s="26" t="str">
        <f>'Schema - NO EDIT'!B6</f>
        <v>6.1.1.10</v>
      </c>
      <c r="C6" s="26">
        <f>'Schema - NO EDIT'!C6</f>
        <v>0</v>
      </c>
      <c r="D6" s="26" t="str">
        <f>'Schema - NO EDIT'!D6</f>
        <v>Managed datacentre</v>
      </c>
      <c r="E6" s="26" t="str">
        <f>'Schema - NO EDIT'!E6</f>
        <v>Client Proxy</v>
      </c>
      <c r="F6" s="26" t="str">
        <f>'Schema - NO EDIT'!F6</f>
        <v>Managed service</v>
      </c>
      <c r="G6" s="26" t="str">
        <f>'Schema - NO EDIT'!G6</f>
        <v>managed datacentre</v>
      </c>
      <c r="H6" s="26" t="str">
        <f>'Schema - NO EDIT'!H6</f>
        <v>Monthly service fee</v>
      </c>
      <c r="I6" s="26" t="str">
        <f>'Schema - NO EDIT'!I6</f>
        <v>24/7</v>
      </c>
      <c r="J6" s="26" t="str">
        <f>'Schema - NO EDIT'!J6</f>
        <v>trusted community</v>
      </c>
      <c r="K6" s="27"/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</row>
    <row r="7" spans="1:18" ht="11.25" customHeight="1" x14ac:dyDescent="0.25">
      <c r="A7" s="26" t="str">
        <f>'Schema - NO EDIT'!A7</f>
        <v>waf-tc</v>
      </c>
      <c r="B7" s="26" t="str">
        <f>'Schema - NO EDIT'!B7</f>
        <v>6.1.1.10</v>
      </c>
      <c r="C7" s="26">
        <f>'Schema - NO EDIT'!C7</f>
        <v>0</v>
      </c>
      <c r="D7" s="26" t="str">
        <f>'Schema - NO EDIT'!D7</f>
        <v>Managed datacentre</v>
      </c>
      <c r="E7" s="26" t="str">
        <f>'Schema - NO EDIT'!E7</f>
        <v>Web Application Firewall</v>
      </c>
      <c r="F7" s="26" t="str">
        <f>'Schema - NO EDIT'!F7</f>
        <v>Managed service</v>
      </c>
      <c r="G7" s="26" t="str">
        <f>'Schema - NO EDIT'!G7</f>
        <v>managed datacentre</v>
      </c>
      <c r="H7" s="26" t="str">
        <f>'Schema - NO EDIT'!H7</f>
        <v>Monthly service fee</v>
      </c>
      <c r="I7" s="26" t="str">
        <f>'Schema - NO EDIT'!I7</f>
        <v>24/7</v>
      </c>
      <c r="J7" s="26" t="str">
        <f>'Schema - NO EDIT'!J7</f>
        <v>trusted community</v>
      </c>
      <c r="K7" s="27"/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</row>
    <row r="8" spans="1:18" ht="11.25" customHeight="1" x14ac:dyDescent="0.25">
      <c r="A8" s="26" t="str">
        <f>'Schema - NO EDIT'!A8</f>
        <v>cpu-p</v>
      </c>
      <c r="B8" s="26" t="str">
        <f>'Schema - NO EDIT'!B8</f>
        <v>6.1.1.4</v>
      </c>
      <c r="C8" s="26">
        <f>'Schema - NO EDIT'!C8</f>
        <v>1</v>
      </c>
      <c r="D8" s="26" t="str">
        <f>'Schema - NO EDIT'!D8</f>
        <v>Managed datacentre</v>
      </c>
      <c r="E8" s="26" t="str">
        <f>'Schema - NO EDIT'!E8</f>
        <v>Cloud Service</v>
      </c>
      <c r="F8" s="26" t="str">
        <f>'Schema - NO EDIT'!F8</f>
        <v>Compute, CPU</v>
      </c>
      <c r="G8" s="26" t="str">
        <f>'Schema - NO EDIT'!G8</f>
        <v>vCPU</v>
      </c>
      <c r="H8" s="26" t="str">
        <f>'Schema - NO EDIT'!H8</f>
        <v>Monthly service fee</v>
      </c>
      <c r="I8" s="26" t="str">
        <f>'Schema - NO EDIT'!I8</f>
        <v>24/7</v>
      </c>
      <c r="J8" s="26" t="str">
        <f>'Schema - NO EDIT'!J8</f>
        <v>private</v>
      </c>
      <c r="K8" s="30">
        <v>2500</v>
      </c>
      <c r="L8" s="31">
        <v>2600</v>
      </c>
      <c r="M8" s="31">
        <v>2700</v>
      </c>
      <c r="N8" s="31">
        <v>2800</v>
      </c>
      <c r="O8" s="31">
        <v>2900</v>
      </c>
      <c r="P8" s="31">
        <v>3000</v>
      </c>
      <c r="Q8" s="31">
        <v>3100</v>
      </c>
      <c r="R8" s="31">
        <v>3200</v>
      </c>
    </row>
    <row r="9" spans="1:18" ht="11.25" customHeight="1" x14ac:dyDescent="0.25">
      <c r="A9" s="26" t="str">
        <f>'Schema - NO EDIT'!A9</f>
        <v>ram-p</v>
      </c>
      <c r="B9" s="26" t="str">
        <f>'Schema - NO EDIT'!B9</f>
        <v>6.1.1.4</v>
      </c>
      <c r="C9" s="26">
        <f>'Schema - NO EDIT'!C9</f>
        <v>2</v>
      </c>
      <c r="D9" s="26" t="str">
        <f>'Schema - NO EDIT'!D9</f>
        <v>Managed datacentre</v>
      </c>
      <c r="E9" s="26" t="str">
        <f>'Schema - NO EDIT'!E9</f>
        <v>Cloud Service</v>
      </c>
      <c r="F9" s="26" t="str">
        <f>'Schema - NO EDIT'!F9</f>
        <v>Compute, RAM</v>
      </c>
      <c r="G9" s="26" t="str">
        <f>'Schema - NO EDIT'!G9</f>
        <v>GB</v>
      </c>
      <c r="H9" s="26" t="str">
        <f>'Schema - NO EDIT'!H9</f>
        <v>Monthly service fee</v>
      </c>
      <c r="I9" s="26" t="str">
        <f>'Schema - NO EDIT'!I9</f>
        <v>24/7</v>
      </c>
      <c r="J9" s="26" t="str">
        <f>'Schema - NO EDIT'!J9</f>
        <v>private</v>
      </c>
      <c r="K9" s="30">
        <v>7700</v>
      </c>
      <c r="L9" s="31">
        <v>7900</v>
      </c>
      <c r="M9" s="31">
        <v>8100</v>
      </c>
      <c r="N9" s="31">
        <v>8400</v>
      </c>
      <c r="O9" s="31">
        <v>8700</v>
      </c>
      <c r="P9" s="31">
        <v>9000</v>
      </c>
      <c r="Q9" s="31">
        <v>9300</v>
      </c>
      <c r="R9" s="31">
        <v>9600</v>
      </c>
    </row>
    <row r="10" spans="1:18" ht="11.25" customHeight="1" x14ac:dyDescent="0.25">
      <c r="A10" s="26" t="str">
        <f>'Schema - NO EDIT'!A10</f>
        <v>net-p</v>
      </c>
      <c r="B10" s="26" t="str">
        <f>'Schema - NO EDIT'!B10</f>
        <v>6.1.1.4</v>
      </c>
      <c r="C10" s="26">
        <f>'Schema - NO EDIT'!C10</f>
        <v>3</v>
      </c>
      <c r="D10" s="26" t="str">
        <f>'Schema - NO EDIT'!D10</f>
        <v>Managed datacentre</v>
      </c>
      <c r="E10" s="26" t="str">
        <f>'Schema - NO EDIT'!E10</f>
        <v>Cloud Service</v>
      </c>
      <c r="F10" s="26" t="str">
        <f>'Schema - NO EDIT'!F10</f>
        <v>Compute, network</v>
      </c>
      <c r="G10" s="26" t="str">
        <f>'Schema - NO EDIT'!G10</f>
        <v>managed datacentre</v>
      </c>
      <c r="H10" s="26" t="str">
        <f>'Schema - NO EDIT'!H10</f>
        <v>Monthly service fee</v>
      </c>
      <c r="I10" s="26" t="str">
        <f>'Schema - NO EDIT'!I10</f>
        <v>24/7</v>
      </c>
      <c r="J10" s="26" t="str">
        <f>'Schema - NO EDIT'!J10</f>
        <v>private</v>
      </c>
      <c r="K10" s="30">
        <v>1</v>
      </c>
      <c r="L10" s="31">
        <v>1</v>
      </c>
      <c r="M10" s="30">
        <v>1</v>
      </c>
      <c r="N10" s="31">
        <v>1</v>
      </c>
      <c r="O10" s="30">
        <v>1</v>
      </c>
      <c r="P10" s="31">
        <v>1</v>
      </c>
      <c r="Q10" s="30">
        <v>1</v>
      </c>
      <c r="R10" s="31">
        <v>1</v>
      </c>
    </row>
    <row r="11" spans="1:18" ht="11.25" customHeight="1" x14ac:dyDescent="0.25">
      <c r="A11" s="26" t="str">
        <f>'Schema - NO EDIT'!A11</f>
        <v>gold-dr-p</v>
      </c>
      <c r="B11" s="26" t="str">
        <f>'Schema - NO EDIT'!B11</f>
        <v>6.1.1.4</v>
      </c>
      <c r="C11" s="26">
        <f>'Schema - NO EDIT'!C11</f>
        <v>4</v>
      </c>
      <c r="D11" s="26" t="str">
        <f>'Schema - NO EDIT'!D11</f>
        <v>Managed datacentre</v>
      </c>
      <c r="E11" s="26" t="str">
        <f>'Schema - NO EDIT'!E11</f>
        <v>Cloud Service</v>
      </c>
      <c r="F11" s="26" t="str">
        <f>'Schema - NO EDIT'!F11</f>
        <v>Storage, gold, replicated</v>
      </c>
      <c r="G11" s="26" t="str">
        <f>'Schema - NO EDIT'!G11</f>
        <v>GB</v>
      </c>
      <c r="H11" s="26" t="str">
        <f>'Schema - NO EDIT'!H11</f>
        <v>Monthly service fee</v>
      </c>
      <c r="I11" s="26" t="str">
        <f>'Schema - NO EDIT'!I11</f>
        <v>24/7</v>
      </c>
      <c r="J11" s="26" t="str">
        <f>'Schema - NO EDIT'!J11</f>
        <v>private</v>
      </c>
      <c r="K11" s="30">
        <v>47000</v>
      </c>
      <c r="L11" s="31">
        <v>49000</v>
      </c>
      <c r="M11" s="31">
        <v>51000</v>
      </c>
      <c r="N11" s="31">
        <v>53000</v>
      </c>
      <c r="O11" s="31">
        <v>55000</v>
      </c>
      <c r="P11" s="31">
        <v>57000</v>
      </c>
      <c r="Q11" s="31">
        <v>59000</v>
      </c>
      <c r="R11" s="31">
        <v>61000</v>
      </c>
    </row>
    <row r="12" spans="1:18" ht="11.25" customHeight="1" x14ac:dyDescent="0.25">
      <c r="A12" s="26" t="str">
        <f>'Schema - NO EDIT'!A12</f>
        <v>gold-p</v>
      </c>
      <c r="B12" s="26" t="str">
        <f>'Schema - NO EDIT'!B12</f>
        <v>6.1.1.4</v>
      </c>
      <c r="C12" s="26">
        <f>'Schema - NO EDIT'!C12</f>
        <v>5</v>
      </c>
      <c r="D12" s="26" t="str">
        <f>'Schema - NO EDIT'!D12</f>
        <v>Managed datacentre</v>
      </c>
      <c r="E12" s="26" t="str">
        <f>'Schema - NO EDIT'!E12</f>
        <v>Cloud Service</v>
      </c>
      <c r="F12" s="26" t="str">
        <f>'Schema - NO EDIT'!F12</f>
        <v>Storage, gold</v>
      </c>
      <c r="G12" s="26" t="str">
        <f>'Schema - NO EDIT'!G12</f>
        <v>GB</v>
      </c>
      <c r="H12" s="26" t="str">
        <f>'Schema - NO EDIT'!H12</f>
        <v>Monthly service fee</v>
      </c>
      <c r="I12" s="26" t="str">
        <f>'Schema - NO EDIT'!I12</f>
        <v>24/7</v>
      </c>
      <c r="J12" s="26" t="str">
        <f>'Schema - NO EDIT'!J12</f>
        <v>private</v>
      </c>
      <c r="K12" s="30">
        <v>30000</v>
      </c>
      <c r="L12" s="31">
        <v>31000</v>
      </c>
      <c r="M12" s="31">
        <v>32000</v>
      </c>
      <c r="N12" s="31">
        <v>33000</v>
      </c>
      <c r="O12" s="31">
        <v>34000</v>
      </c>
      <c r="P12" s="31">
        <v>35000</v>
      </c>
      <c r="Q12" s="31">
        <v>36000</v>
      </c>
      <c r="R12" s="31">
        <v>37000</v>
      </c>
    </row>
    <row r="13" spans="1:18" ht="11.25" customHeight="1" x14ac:dyDescent="0.25">
      <c r="A13" s="26" t="str">
        <f>'Schema - NO EDIT'!A13</f>
        <v>silver-dr-p</v>
      </c>
      <c r="B13" s="26" t="str">
        <f>'Schema - NO EDIT'!B13</f>
        <v>6.1.1.4</v>
      </c>
      <c r="C13" s="26">
        <f>'Schema - NO EDIT'!C13</f>
        <v>6</v>
      </c>
      <c r="D13" s="26" t="str">
        <f>'Schema - NO EDIT'!D13</f>
        <v>Managed datacentre</v>
      </c>
      <c r="E13" s="26" t="str">
        <f>'Schema - NO EDIT'!E13</f>
        <v>Cloud Service</v>
      </c>
      <c r="F13" s="26" t="str">
        <f>'Schema - NO EDIT'!F13</f>
        <v>Storage, silver, replicated</v>
      </c>
      <c r="G13" s="26" t="str">
        <f>'Schema - NO EDIT'!G13</f>
        <v>GB</v>
      </c>
      <c r="H13" s="26" t="str">
        <f>'Schema - NO EDIT'!H13</f>
        <v>Monthly service fee</v>
      </c>
      <c r="I13" s="26" t="str">
        <f>'Schema - NO EDIT'!I13</f>
        <v>24/7</v>
      </c>
      <c r="J13" s="26" t="str">
        <f>'Schema - NO EDIT'!J13</f>
        <v>private</v>
      </c>
      <c r="K13" s="30">
        <v>8000</v>
      </c>
      <c r="L13" s="31">
        <v>9000</v>
      </c>
      <c r="M13" s="31">
        <v>10000</v>
      </c>
      <c r="N13" s="31">
        <v>11000</v>
      </c>
      <c r="O13" s="31">
        <v>12000</v>
      </c>
      <c r="P13" s="31">
        <v>13000</v>
      </c>
      <c r="Q13" s="31">
        <v>14000</v>
      </c>
      <c r="R13" s="31">
        <v>15000</v>
      </c>
    </row>
    <row r="14" spans="1:18" ht="11.25" customHeight="1" x14ac:dyDescent="0.25">
      <c r="A14" s="26" t="str">
        <f>'Schema - NO EDIT'!A14</f>
        <v>silver-p</v>
      </c>
      <c r="B14" s="26" t="str">
        <f>'Schema - NO EDIT'!B14</f>
        <v>6.1.1.4</v>
      </c>
      <c r="C14" s="26">
        <f>'Schema - NO EDIT'!C14</f>
        <v>7</v>
      </c>
      <c r="D14" s="26" t="str">
        <f>'Schema - NO EDIT'!D14</f>
        <v>Managed datacentre</v>
      </c>
      <c r="E14" s="26" t="str">
        <f>'Schema - NO EDIT'!E14</f>
        <v>Cloud Service</v>
      </c>
      <c r="F14" s="26" t="str">
        <f>'Schema - NO EDIT'!F14</f>
        <v>Storage, silver</v>
      </c>
      <c r="G14" s="26" t="str">
        <f>'Schema - NO EDIT'!G14</f>
        <v>GB</v>
      </c>
      <c r="H14" s="26" t="str">
        <f>'Schema - NO EDIT'!H14</f>
        <v>Monthly service fee</v>
      </c>
      <c r="I14" s="26" t="str">
        <f>'Schema - NO EDIT'!I14</f>
        <v>24/7</v>
      </c>
      <c r="J14" s="26" t="str">
        <f>'Schema - NO EDIT'!J14</f>
        <v>private</v>
      </c>
      <c r="K14" s="30">
        <v>118000</v>
      </c>
      <c r="L14" s="31">
        <v>121000</v>
      </c>
      <c r="M14" s="31">
        <v>125000</v>
      </c>
      <c r="N14" s="31">
        <v>129000</v>
      </c>
      <c r="O14" s="31">
        <v>133000</v>
      </c>
      <c r="P14" s="31">
        <v>137000</v>
      </c>
      <c r="Q14" s="31">
        <v>141000</v>
      </c>
      <c r="R14" s="31">
        <v>145000</v>
      </c>
    </row>
    <row r="15" spans="1:18" ht="11.25" customHeight="1" x14ac:dyDescent="0.25">
      <c r="A15" s="26" t="str">
        <f>'Schema - NO EDIT'!A15</f>
        <v>bronze-p</v>
      </c>
      <c r="B15" s="26" t="str">
        <f>'Schema - NO EDIT'!B15</f>
        <v>6.1.1.4</v>
      </c>
      <c r="C15" s="26">
        <f>'Schema - NO EDIT'!C15</f>
        <v>8</v>
      </c>
      <c r="D15" s="26" t="str">
        <f>'Schema - NO EDIT'!D15</f>
        <v>Managed datacentre</v>
      </c>
      <c r="E15" s="26" t="str">
        <f>'Schema - NO EDIT'!E15</f>
        <v>Cloud Service</v>
      </c>
      <c r="F15" s="26" t="str">
        <f>'Schema - NO EDIT'!F15</f>
        <v>Storage, bronze</v>
      </c>
      <c r="G15" s="26" t="str">
        <f>'Schema - NO EDIT'!G15</f>
        <v>GB</v>
      </c>
      <c r="H15" s="26" t="str">
        <f>'Schema - NO EDIT'!H15</f>
        <v>Monthly service fee</v>
      </c>
      <c r="I15" s="26" t="str">
        <f>'Schema - NO EDIT'!I15</f>
        <v>24/7</v>
      </c>
      <c r="J15" s="26" t="str">
        <f>'Schema - NO EDIT'!J15</f>
        <v>private</v>
      </c>
      <c r="K15" s="30">
        <v>36000</v>
      </c>
      <c r="L15" s="31">
        <v>37000</v>
      </c>
      <c r="M15" s="31">
        <v>38000</v>
      </c>
      <c r="N15" s="31">
        <v>39000</v>
      </c>
      <c r="O15" s="31">
        <v>40000</v>
      </c>
      <c r="P15" s="31">
        <v>41000</v>
      </c>
      <c r="Q15" s="31">
        <v>43000</v>
      </c>
      <c r="R15" s="31">
        <v>45000</v>
      </c>
    </row>
    <row r="16" spans="1:18" ht="11.25" customHeight="1" x14ac:dyDescent="0.25">
      <c r="A16" s="26" t="str">
        <f>'Schema - NO EDIT'!A16</f>
        <v>cpu-tc</v>
      </c>
      <c r="B16" s="26" t="str">
        <f>'Schema - NO EDIT'!B16</f>
        <v>6.1.1.4</v>
      </c>
      <c r="C16" s="26">
        <f>'Schema - NO EDIT'!C16</f>
        <v>1</v>
      </c>
      <c r="D16" s="26" t="str">
        <f>'Schema - NO EDIT'!D16</f>
        <v>Managed datacentre</v>
      </c>
      <c r="E16" s="26" t="str">
        <f>'Schema - NO EDIT'!E16</f>
        <v>Cloud Service</v>
      </c>
      <c r="F16" s="26" t="str">
        <f>'Schema - NO EDIT'!F16</f>
        <v>Compute, CPU</v>
      </c>
      <c r="G16" s="26" t="str">
        <f>'Schema - NO EDIT'!G16</f>
        <v>vCPU</v>
      </c>
      <c r="H16" s="26" t="str">
        <f>'Schema - NO EDIT'!H16</f>
        <v>Monthly service fee</v>
      </c>
      <c r="I16" s="26" t="str">
        <f>'Schema - NO EDIT'!I16</f>
        <v>24/7</v>
      </c>
      <c r="J16" s="26" t="str">
        <f>'Schema - NO EDIT'!J16</f>
        <v>trusted community</v>
      </c>
      <c r="K16" s="30"/>
      <c r="L16" s="31"/>
      <c r="M16" s="31"/>
      <c r="N16" s="31"/>
      <c r="O16" s="31"/>
      <c r="P16" s="31"/>
      <c r="Q16" s="31"/>
      <c r="R16" s="31"/>
    </row>
    <row r="17" spans="1:18" ht="11.25" customHeight="1" x14ac:dyDescent="0.25">
      <c r="A17" s="26" t="str">
        <f>'Schema - NO EDIT'!A17</f>
        <v>ram-tc</v>
      </c>
      <c r="B17" s="26" t="str">
        <f>'Schema - NO EDIT'!B17</f>
        <v>6.1.1.4</v>
      </c>
      <c r="C17" s="26">
        <f>'Schema - NO EDIT'!C17</f>
        <v>2</v>
      </c>
      <c r="D17" s="26" t="str">
        <f>'Schema - NO EDIT'!D17</f>
        <v>Managed datacentre</v>
      </c>
      <c r="E17" s="26" t="str">
        <f>'Schema - NO EDIT'!E17</f>
        <v>Cloud Service</v>
      </c>
      <c r="F17" s="26" t="str">
        <f>'Schema - NO EDIT'!F17</f>
        <v>Compute, RAM</v>
      </c>
      <c r="G17" s="26" t="str">
        <f>'Schema - NO EDIT'!G17</f>
        <v>GB</v>
      </c>
      <c r="H17" s="26" t="str">
        <f>'Schema - NO EDIT'!H17</f>
        <v>Monthly service fee</v>
      </c>
      <c r="I17" s="26" t="str">
        <f>'Schema - NO EDIT'!I17</f>
        <v>24/7</v>
      </c>
      <c r="J17" s="26" t="str">
        <f>'Schema - NO EDIT'!J17</f>
        <v>trusted community</v>
      </c>
      <c r="K17" s="30"/>
      <c r="L17" s="31"/>
      <c r="M17" s="31"/>
      <c r="N17" s="31"/>
      <c r="O17" s="31"/>
      <c r="P17" s="31"/>
      <c r="Q17" s="31"/>
      <c r="R17" s="31"/>
    </row>
    <row r="18" spans="1:18" ht="11.25" customHeight="1" x14ac:dyDescent="0.25">
      <c r="A18" s="26" t="str">
        <f>'Schema - NO EDIT'!A18</f>
        <v>net-tc</v>
      </c>
      <c r="B18" s="26" t="str">
        <f>'Schema - NO EDIT'!B18</f>
        <v>6.1.1.4</v>
      </c>
      <c r="C18" s="26">
        <f>'Schema - NO EDIT'!C18</f>
        <v>3</v>
      </c>
      <c r="D18" s="26" t="str">
        <f>'Schema - NO EDIT'!D18</f>
        <v>Managed datacentre</v>
      </c>
      <c r="E18" s="26" t="str">
        <f>'Schema - NO EDIT'!E18</f>
        <v>Cloud Service</v>
      </c>
      <c r="F18" s="26" t="str">
        <f>'Schema - NO EDIT'!F18</f>
        <v>Compute, network</v>
      </c>
      <c r="G18" s="26" t="str">
        <f>'Schema - NO EDIT'!G18</f>
        <v>managed datacentre</v>
      </c>
      <c r="H18" s="26" t="str">
        <f>'Schema - NO EDIT'!H18</f>
        <v>Monthly service fee</v>
      </c>
      <c r="I18" s="26" t="str">
        <f>'Schema - NO EDIT'!I18</f>
        <v>24/7</v>
      </c>
      <c r="J18" s="26" t="str">
        <f>'Schema - NO EDIT'!J18</f>
        <v>trusted community</v>
      </c>
      <c r="K18" s="30"/>
      <c r="L18" s="31"/>
      <c r="M18" s="31"/>
      <c r="N18" s="31"/>
      <c r="O18" s="31"/>
      <c r="P18" s="31"/>
      <c r="Q18" s="31"/>
      <c r="R18" s="31"/>
    </row>
    <row r="19" spans="1:18" ht="11.25" customHeight="1" x14ac:dyDescent="0.25">
      <c r="A19" s="26" t="str">
        <f>'Schema - NO EDIT'!A19</f>
        <v>gold-dr-tc</v>
      </c>
      <c r="B19" s="26" t="str">
        <f>'Schema - NO EDIT'!B19</f>
        <v>6.1.1.4</v>
      </c>
      <c r="C19" s="26">
        <f>'Schema - NO EDIT'!C19</f>
        <v>4</v>
      </c>
      <c r="D19" s="26" t="str">
        <f>'Schema - NO EDIT'!D19</f>
        <v>Managed datacentre</v>
      </c>
      <c r="E19" s="26" t="str">
        <f>'Schema - NO EDIT'!E19</f>
        <v>Cloud Service</v>
      </c>
      <c r="F19" s="26" t="str">
        <f>'Schema - NO EDIT'!F19</f>
        <v>Storage, gold, replicated</v>
      </c>
      <c r="G19" s="26" t="str">
        <f>'Schema - NO EDIT'!G19</f>
        <v>GB</v>
      </c>
      <c r="H19" s="26" t="str">
        <f>'Schema - NO EDIT'!H19</f>
        <v>Monthly service fee</v>
      </c>
      <c r="I19" s="26" t="str">
        <f>'Schema - NO EDIT'!I19</f>
        <v>24/7</v>
      </c>
      <c r="J19" s="26" t="str">
        <f>'Schema - NO EDIT'!J19</f>
        <v>trusted community</v>
      </c>
      <c r="K19" s="30"/>
      <c r="L19" s="31"/>
      <c r="M19" s="31"/>
      <c r="N19" s="31"/>
      <c r="O19" s="31"/>
      <c r="P19" s="31"/>
      <c r="Q19" s="31"/>
      <c r="R19" s="31"/>
    </row>
    <row r="20" spans="1:18" ht="11.25" customHeight="1" x14ac:dyDescent="0.25">
      <c r="A20" s="26" t="str">
        <f>'Schema - NO EDIT'!A20</f>
        <v>gold-tc</v>
      </c>
      <c r="B20" s="26" t="str">
        <f>'Schema - NO EDIT'!B20</f>
        <v>6.1.1.4</v>
      </c>
      <c r="C20" s="26">
        <f>'Schema - NO EDIT'!C20</f>
        <v>5</v>
      </c>
      <c r="D20" s="26" t="str">
        <f>'Schema - NO EDIT'!D20</f>
        <v>Managed datacentre</v>
      </c>
      <c r="E20" s="26" t="str">
        <f>'Schema - NO EDIT'!E20</f>
        <v>Cloud Service</v>
      </c>
      <c r="F20" s="26" t="str">
        <f>'Schema - NO EDIT'!F20</f>
        <v>Storage, gold</v>
      </c>
      <c r="G20" s="26" t="str">
        <f>'Schema - NO EDIT'!G20</f>
        <v>GB</v>
      </c>
      <c r="H20" s="26" t="str">
        <f>'Schema - NO EDIT'!H20</f>
        <v>Monthly service fee</v>
      </c>
      <c r="I20" s="26" t="str">
        <f>'Schema - NO EDIT'!I20</f>
        <v>24/7</v>
      </c>
      <c r="J20" s="26" t="str">
        <f>'Schema - NO EDIT'!J20</f>
        <v>trusted community</v>
      </c>
      <c r="K20" s="30"/>
      <c r="L20" s="31"/>
      <c r="M20" s="31"/>
      <c r="N20" s="31"/>
      <c r="O20" s="31"/>
      <c r="P20" s="31"/>
      <c r="Q20" s="31"/>
      <c r="R20" s="31"/>
    </row>
    <row r="21" spans="1:18" ht="11.25" customHeight="1" x14ac:dyDescent="0.25">
      <c r="A21" s="26" t="str">
        <f>'Schema - NO EDIT'!A21</f>
        <v>silver-dr-tc</v>
      </c>
      <c r="B21" s="26" t="str">
        <f>'Schema - NO EDIT'!B21</f>
        <v>6.1.1.4</v>
      </c>
      <c r="C21" s="26">
        <f>'Schema - NO EDIT'!C21</f>
        <v>6</v>
      </c>
      <c r="D21" s="26" t="str">
        <f>'Schema - NO EDIT'!D21</f>
        <v>Managed datacentre</v>
      </c>
      <c r="E21" s="26" t="str">
        <f>'Schema - NO EDIT'!E21</f>
        <v>Cloud Service</v>
      </c>
      <c r="F21" s="26" t="str">
        <f>'Schema - NO EDIT'!F21</f>
        <v>Storage, silver, replicated</v>
      </c>
      <c r="G21" s="26" t="str">
        <f>'Schema - NO EDIT'!G21</f>
        <v>GB</v>
      </c>
      <c r="H21" s="26" t="str">
        <f>'Schema - NO EDIT'!H21</f>
        <v>Monthly service fee</v>
      </c>
      <c r="I21" s="26" t="str">
        <f>'Schema - NO EDIT'!I21</f>
        <v>24/7</v>
      </c>
      <c r="J21" s="26" t="str">
        <f>'Schema - NO EDIT'!J21</f>
        <v>trusted community</v>
      </c>
      <c r="K21" s="30"/>
      <c r="L21" s="31"/>
      <c r="M21" s="31"/>
      <c r="N21" s="31"/>
      <c r="O21" s="31"/>
      <c r="P21" s="31"/>
      <c r="Q21" s="31"/>
      <c r="R21" s="31"/>
    </row>
    <row r="22" spans="1:18" ht="11.25" customHeight="1" x14ac:dyDescent="0.25">
      <c r="A22" s="26" t="str">
        <f>'Schema - NO EDIT'!A22</f>
        <v>silver-tc</v>
      </c>
      <c r="B22" s="26" t="str">
        <f>'Schema - NO EDIT'!B22</f>
        <v>6.1.1.4</v>
      </c>
      <c r="C22" s="26">
        <f>'Schema - NO EDIT'!C22</f>
        <v>7</v>
      </c>
      <c r="D22" s="26" t="str">
        <f>'Schema - NO EDIT'!D22</f>
        <v>Managed datacentre</v>
      </c>
      <c r="E22" s="26" t="str">
        <f>'Schema - NO EDIT'!E22</f>
        <v>Cloud Service</v>
      </c>
      <c r="F22" s="26" t="str">
        <f>'Schema - NO EDIT'!F22</f>
        <v>Storage, silver</v>
      </c>
      <c r="G22" s="26" t="str">
        <f>'Schema - NO EDIT'!G22</f>
        <v>GB</v>
      </c>
      <c r="H22" s="26" t="str">
        <f>'Schema - NO EDIT'!H22</f>
        <v>Monthly service fee</v>
      </c>
      <c r="I22" s="26" t="str">
        <f>'Schema - NO EDIT'!I22</f>
        <v>24/7</v>
      </c>
      <c r="J22" s="26" t="str">
        <f>'Schema - NO EDIT'!J22</f>
        <v>trusted community</v>
      </c>
      <c r="K22" s="30"/>
      <c r="L22" s="30"/>
      <c r="M22" s="30"/>
      <c r="N22" s="30"/>
      <c r="O22" s="30"/>
      <c r="P22" s="30"/>
      <c r="Q22" s="30"/>
      <c r="R22" s="30"/>
    </row>
    <row r="23" spans="1:18" ht="11.25" customHeight="1" x14ac:dyDescent="0.25">
      <c r="A23" s="26" t="str">
        <f>'Schema - NO EDIT'!A23</f>
        <v>bronze-tc</v>
      </c>
      <c r="B23" s="26" t="str">
        <f>'Schema - NO EDIT'!B23</f>
        <v>6.1.1.4</v>
      </c>
      <c r="C23" s="26">
        <f>'Schema - NO EDIT'!C23</f>
        <v>8</v>
      </c>
      <c r="D23" s="26" t="str">
        <f>'Schema - NO EDIT'!D23</f>
        <v>Managed datacentre</v>
      </c>
      <c r="E23" s="26" t="str">
        <f>'Schema - NO EDIT'!E23</f>
        <v>Cloud Service</v>
      </c>
      <c r="F23" s="26" t="str">
        <f>'Schema - NO EDIT'!F23</f>
        <v>Storage, bronze</v>
      </c>
      <c r="G23" s="26" t="str">
        <f>'Schema - NO EDIT'!G23</f>
        <v>GB</v>
      </c>
      <c r="H23" s="26" t="str">
        <f>'Schema - NO EDIT'!H23</f>
        <v>Monthly service fee</v>
      </c>
      <c r="I23" s="26" t="str">
        <f>'Schema - NO EDIT'!I23</f>
        <v>24/7</v>
      </c>
      <c r="J23" s="26" t="str">
        <f>'Schema - NO EDIT'!J23</f>
        <v>trusted community</v>
      </c>
      <c r="K23" s="30"/>
      <c r="L23" s="30"/>
      <c r="M23" s="30"/>
      <c r="N23" s="30"/>
      <c r="O23" s="30"/>
      <c r="P23" s="30"/>
      <c r="Q23" s="30"/>
      <c r="R23" s="30"/>
    </row>
    <row r="24" spans="1:18" ht="11.25" customHeight="1" x14ac:dyDescent="0.25">
      <c r="A24" s="26" t="str">
        <f>'Schema - NO EDIT'!A24</f>
        <v>os-lnx</v>
      </c>
      <c r="B24" s="26" t="str">
        <f>'Schema - NO EDIT'!B24</f>
        <v>6.1.1.5</v>
      </c>
      <c r="C24" s="26">
        <f>'Schema - NO EDIT'!C24</f>
        <v>0</v>
      </c>
      <c r="D24" s="26" t="str">
        <f>'Schema - NO EDIT'!D24</f>
        <v>Managed datacentre</v>
      </c>
      <c r="E24" s="26" t="str">
        <f>'Schema - NO EDIT'!E24</f>
        <v>Managed OS</v>
      </c>
      <c r="F24" s="26" t="str">
        <f>'Schema - NO EDIT'!F24</f>
        <v>Managed OS, Linux</v>
      </c>
      <c r="G24" s="26" t="str">
        <f>'Schema - NO EDIT'!G24</f>
        <v>managed datacentre</v>
      </c>
      <c r="H24" s="26" t="str">
        <f>'Schema - NO EDIT'!H24</f>
        <v>Monthly service fee</v>
      </c>
      <c r="I24" s="26" t="str">
        <f>'Schema - NO EDIT'!I24</f>
        <v>24/7</v>
      </c>
      <c r="J24" s="26" t="str">
        <f>'Schema - NO EDIT'!J24</f>
        <v>private</v>
      </c>
      <c r="K24" s="30">
        <v>1</v>
      </c>
      <c r="L24" s="31">
        <v>1</v>
      </c>
      <c r="M24" s="30">
        <v>1</v>
      </c>
      <c r="N24" s="31">
        <v>1</v>
      </c>
      <c r="O24" s="30">
        <v>1</v>
      </c>
      <c r="P24" s="31">
        <v>1</v>
      </c>
      <c r="Q24" s="30">
        <v>1</v>
      </c>
      <c r="R24" s="31">
        <v>1</v>
      </c>
    </row>
    <row r="25" spans="1:18" ht="11.25" customHeight="1" x14ac:dyDescent="0.25">
      <c r="A25" s="26" t="str">
        <f>'Schema - NO EDIT'!A25</f>
        <v>os-win</v>
      </c>
      <c r="B25" s="26" t="str">
        <f>'Schema - NO EDIT'!B25</f>
        <v>6.1.1.5</v>
      </c>
      <c r="C25" s="26">
        <f>'Schema - NO EDIT'!C25</f>
        <v>0</v>
      </c>
      <c r="D25" s="26" t="str">
        <f>'Schema - NO EDIT'!D25</f>
        <v>Managed datacentre</v>
      </c>
      <c r="E25" s="26" t="str">
        <f>'Schema - NO EDIT'!E25</f>
        <v>Managed OS</v>
      </c>
      <c r="F25" s="26" t="str">
        <f>'Schema - NO EDIT'!F25</f>
        <v>Managed OS, Windows</v>
      </c>
      <c r="G25" s="26" t="str">
        <f>'Schema - NO EDIT'!G25</f>
        <v>managed datacentre</v>
      </c>
      <c r="H25" s="26" t="str">
        <f>'Schema - NO EDIT'!H25</f>
        <v>Monthly service fee</v>
      </c>
      <c r="I25" s="26" t="str">
        <f>'Schema - NO EDIT'!I25</f>
        <v>24/7</v>
      </c>
      <c r="J25" s="26" t="str">
        <f>'Schema - NO EDIT'!J25</f>
        <v>private</v>
      </c>
      <c r="K25" s="30">
        <v>1</v>
      </c>
      <c r="L25" s="31">
        <v>1</v>
      </c>
      <c r="M25" s="30">
        <v>1</v>
      </c>
      <c r="N25" s="31">
        <v>1</v>
      </c>
      <c r="O25" s="30">
        <v>1</v>
      </c>
      <c r="P25" s="31">
        <v>1</v>
      </c>
      <c r="Q25" s="30">
        <v>1</v>
      </c>
      <c r="R25" s="31">
        <v>1</v>
      </c>
    </row>
    <row r="26" spans="1:18" ht="11.25" customHeight="1" x14ac:dyDescent="0.25">
      <c r="A26" s="26" t="str">
        <f>'Schema - NO EDIT'!A26</f>
        <v>lic-lnx</v>
      </c>
      <c r="B26" s="26" t="str">
        <f>'Schema - NO EDIT'!B26</f>
        <v>6.1.1.5</v>
      </c>
      <c r="C26" s="26">
        <f>'Schema - NO EDIT'!C26</f>
        <v>0</v>
      </c>
      <c r="D26" s="26" t="str">
        <f>'Schema - NO EDIT'!D26</f>
        <v>Managed datacentre</v>
      </c>
      <c r="E26" s="26" t="str">
        <f>'Schema - NO EDIT'!E26</f>
        <v>Managed OS</v>
      </c>
      <c r="F26" s="26" t="str">
        <f>'Schema - NO EDIT'!F26</f>
        <v>OS license, Linux</v>
      </c>
      <c r="G26" s="26" t="str">
        <f>'Schema - NO EDIT'!G26</f>
        <v>VM</v>
      </c>
      <c r="H26" s="26" t="str">
        <f>'Schema - NO EDIT'!H26</f>
        <v>Monthly service fee</v>
      </c>
      <c r="I26" s="26" t="str">
        <f>'Schema - NO EDIT'!I26</f>
        <v>24/7</v>
      </c>
      <c r="J26" s="26" t="str">
        <f>'Schema - NO EDIT'!J26</f>
        <v>private</v>
      </c>
      <c r="K26" s="30">
        <v>0</v>
      </c>
      <c r="L26" s="31">
        <v>560</v>
      </c>
      <c r="M26" s="31">
        <v>580</v>
      </c>
      <c r="N26" s="31">
        <v>600</v>
      </c>
      <c r="O26" s="31">
        <v>620</v>
      </c>
      <c r="P26" s="31">
        <v>640</v>
      </c>
      <c r="Q26" s="31">
        <v>660</v>
      </c>
      <c r="R26" s="31">
        <v>680</v>
      </c>
    </row>
    <row r="27" spans="1:18" ht="11.25" customHeight="1" x14ac:dyDescent="0.25">
      <c r="A27" s="26" t="str">
        <f>'Schema - NO EDIT'!A27</f>
        <v>lic-win</v>
      </c>
      <c r="B27" s="26" t="str">
        <f>'Schema - NO EDIT'!B27</f>
        <v>6.1.1.5</v>
      </c>
      <c r="C27" s="26">
        <f>'Schema - NO EDIT'!C27</f>
        <v>0</v>
      </c>
      <c r="D27" s="26" t="str">
        <f>'Schema - NO EDIT'!D27</f>
        <v>Managed datacentre</v>
      </c>
      <c r="E27" s="26" t="str">
        <f>'Schema - NO EDIT'!E27</f>
        <v>Managed OS</v>
      </c>
      <c r="F27" s="26" t="str">
        <f>'Schema - NO EDIT'!F27</f>
        <v>OS license, Windows</v>
      </c>
      <c r="G27" s="26" t="str">
        <f>'Schema - NO EDIT'!G27</f>
        <v>VM</v>
      </c>
      <c r="H27" s="26" t="str">
        <f>'Schema - NO EDIT'!H27</f>
        <v>Monthly service fee</v>
      </c>
      <c r="I27" s="26" t="str">
        <f>'Schema - NO EDIT'!I27</f>
        <v>24/7</v>
      </c>
      <c r="J27" s="26" t="str">
        <f>'Schema - NO EDIT'!J27</f>
        <v>private</v>
      </c>
      <c r="K27" s="30">
        <v>0</v>
      </c>
      <c r="L27" s="31">
        <v>360</v>
      </c>
      <c r="M27" s="31">
        <v>370</v>
      </c>
      <c r="N27" s="31">
        <v>380</v>
      </c>
      <c r="O27" s="31">
        <v>390</v>
      </c>
      <c r="P27" s="31">
        <v>400</v>
      </c>
      <c r="Q27" s="31">
        <v>410</v>
      </c>
      <c r="R27" s="31">
        <v>430</v>
      </c>
    </row>
    <row r="28" spans="1:18" ht="11.25" customHeight="1" x14ac:dyDescent="0.25">
      <c r="A28" s="26" t="str">
        <f>'Schema - NO EDIT'!A28</f>
        <v>inet-p</v>
      </c>
      <c r="B28" s="26" t="str">
        <f>'Schema - NO EDIT'!B28</f>
        <v>6.1.1.7</v>
      </c>
      <c r="C28" s="26">
        <f>'Schema - NO EDIT'!C28</f>
        <v>0</v>
      </c>
      <c r="D28" s="26" t="str">
        <f>'Schema - NO EDIT'!D28</f>
        <v>Managed datacentre</v>
      </c>
      <c r="E28" s="26" t="str">
        <f>'Schema - NO EDIT'!E28</f>
        <v>Internet access</v>
      </c>
      <c r="F28" s="26" t="str">
        <f>'Schema - NO EDIT'!F28</f>
        <v>Internet access, datacentre</v>
      </c>
      <c r="G28" s="26" t="str">
        <f>'Schema - NO EDIT'!G28</f>
        <v>100 Mbit/s</v>
      </c>
      <c r="H28" s="26" t="str">
        <f>'Schema - NO EDIT'!H28</f>
        <v>Monthly service fee</v>
      </c>
      <c r="I28" s="26" t="str">
        <f>'Schema - NO EDIT'!I28</f>
        <v>24/7</v>
      </c>
      <c r="J28" s="26" t="str">
        <f>'Schema - NO EDIT'!J28</f>
        <v>private</v>
      </c>
      <c r="K28" s="30">
        <v>4</v>
      </c>
      <c r="L28" s="31">
        <v>4</v>
      </c>
      <c r="M28" s="30">
        <v>10</v>
      </c>
      <c r="N28" s="30">
        <v>10</v>
      </c>
      <c r="O28" s="30">
        <v>10</v>
      </c>
      <c r="P28" s="30">
        <v>10</v>
      </c>
      <c r="Q28" s="30">
        <v>10</v>
      </c>
      <c r="R28" s="30">
        <v>10</v>
      </c>
    </row>
    <row r="29" spans="1:18" ht="11.25" customHeight="1" x14ac:dyDescent="0.25">
      <c r="A29" s="26" t="str">
        <f>'Schema - NO EDIT'!A29</f>
        <v>inet-tc</v>
      </c>
      <c r="B29" s="26" t="str">
        <f>'Schema - NO EDIT'!B29</f>
        <v>6.1.1.7</v>
      </c>
      <c r="C29" s="26">
        <f>'Schema - NO EDIT'!C29</f>
        <v>0</v>
      </c>
      <c r="D29" s="26" t="str">
        <f>'Schema - NO EDIT'!D29</f>
        <v>Managed datacentre</v>
      </c>
      <c r="E29" s="26" t="str">
        <f>'Schema - NO EDIT'!E29</f>
        <v>Internet access</v>
      </c>
      <c r="F29" s="26" t="str">
        <f>'Schema - NO EDIT'!F29</f>
        <v>Internet access, datacentre</v>
      </c>
      <c r="G29" s="26" t="str">
        <f>'Schema - NO EDIT'!G29</f>
        <v>100 Mbit/s</v>
      </c>
      <c r="H29" s="26" t="str">
        <f>'Schema - NO EDIT'!H29</f>
        <v>Monthly service fee</v>
      </c>
      <c r="I29" s="26" t="str">
        <f>'Schema - NO EDIT'!I29</f>
        <v>24/7</v>
      </c>
      <c r="J29" s="26" t="str">
        <f>'Schema - NO EDIT'!J29</f>
        <v>trusted community</v>
      </c>
      <c r="K29" s="27"/>
      <c r="L29" s="29">
        <v>0</v>
      </c>
      <c r="M29" s="27">
        <v>0</v>
      </c>
      <c r="N29" s="29">
        <v>0</v>
      </c>
      <c r="O29" s="27">
        <v>0</v>
      </c>
      <c r="P29" s="29">
        <v>0</v>
      </c>
      <c r="Q29" s="27">
        <v>0</v>
      </c>
      <c r="R29" s="29">
        <v>0</v>
      </c>
    </row>
    <row r="30" spans="1:18" ht="11.25" customHeight="1" x14ac:dyDescent="0.25">
      <c r="A30" s="26" t="str">
        <f>'Schema - NO EDIT'!A30</f>
        <v>pulse-p</v>
      </c>
      <c r="B30" s="26" t="str">
        <f>'Schema - NO EDIT'!B30</f>
        <v>6.1.1.8</v>
      </c>
      <c r="C30" s="26">
        <f>'Schema - NO EDIT'!C30</f>
        <v>0</v>
      </c>
      <c r="D30" s="26" t="str">
        <f>'Schema - NO EDIT'!D30</f>
        <v>Managed datacentre</v>
      </c>
      <c r="E30" s="26" t="str">
        <f>'Schema - NO EDIT'!E30</f>
        <v>Remote access</v>
      </c>
      <c r="F30" s="26" t="str">
        <f>'Schema - NO EDIT'!F30</f>
        <v>Pulse SA &amp; RSA auth.</v>
      </c>
      <c r="G30" s="26" t="str">
        <f>'Schema - NO EDIT'!G30</f>
        <v>managed datacentre</v>
      </c>
      <c r="H30" s="26" t="str">
        <f>'Schema - NO EDIT'!H30</f>
        <v>Monthly service fee</v>
      </c>
      <c r="I30" s="26" t="str">
        <f>'Schema - NO EDIT'!I30</f>
        <v>24/7</v>
      </c>
      <c r="J30" s="26" t="str">
        <f>'Schema - NO EDIT'!J30</f>
        <v>private</v>
      </c>
      <c r="K30" s="30">
        <v>1</v>
      </c>
      <c r="L30" s="31">
        <v>1</v>
      </c>
      <c r="M30" s="15">
        <v>1</v>
      </c>
      <c r="N30" s="31">
        <v>1</v>
      </c>
      <c r="O30" s="15">
        <v>1</v>
      </c>
      <c r="P30" s="31">
        <v>1</v>
      </c>
      <c r="Q30" s="15">
        <v>1</v>
      </c>
      <c r="R30" s="31">
        <v>1</v>
      </c>
    </row>
    <row r="31" spans="1:18" ht="11.25" customHeight="1" x14ac:dyDescent="0.25">
      <c r="A31" s="26" t="str">
        <f>'Schema - NO EDIT'!A31</f>
        <v>ipsec-p</v>
      </c>
      <c r="B31" s="26" t="str">
        <f>'Schema - NO EDIT'!B31</f>
        <v>6.1.1.8</v>
      </c>
      <c r="C31" s="26">
        <f>'Schema - NO EDIT'!C31</f>
        <v>0</v>
      </c>
      <c r="D31" s="26" t="str">
        <f>'Schema - NO EDIT'!D31</f>
        <v>Managed datacentre</v>
      </c>
      <c r="E31" s="26" t="str">
        <f>'Schema - NO EDIT'!E31</f>
        <v>Remote access</v>
      </c>
      <c r="F31" s="26" t="str">
        <f>'Schema - NO EDIT'!F31</f>
        <v>IPSec tunnel</v>
      </c>
      <c r="G31" s="26" t="str">
        <f>'Schema - NO EDIT'!G31</f>
        <v>10 tunnels</v>
      </c>
      <c r="H31" s="26" t="str">
        <f>'Schema - NO EDIT'!H31</f>
        <v>Monthly service fee</v>
      </c>
      <c r="I31" s="26" t="str">
        <f>'Schema - NO EDIT'!I31</f>
        <v>24/7</v>
      </c>
      <c r="J31" s="26" t="str">
        <f>'Schema - NO EDIT'!J31</f>
        <v>private</v>
      </c>
      <c r="K31" s="30">
        <v>4</v>
      </c>
      <c r="L31" s="31">
        <v>4</v>
      </c>
      <c r="M31" s="31">
        <v>6</v>
      </c>
      <c r="N31" s="31">
        <v>6</v>
      </c>
      <c r="O31" s="31">
        <v>8</v>
      </c>
      <c r="P31" s="31">
        <v>8</v>
      </c>
      <c r="Q31" s="31">
        <v>10</v>
      </c>
      <c r="R31" s="31">
        <v>10</v>
      </c>
    </row>
    <row r="32" spans="1:18" ht="11.25" customHeight="1" x14ac:dyDescent="0.25">
      <c r="A32" s="26" t="str">
        <f>'Schema - NO EDIT'!A32</f>
        <v>ipsec-tc</v>
      </c>
      <c r="B32" s="26" t="str">
        <f>'Schema - NO EDIT'!B32</f>
        <v>6.1.1.8</v>
      </c>
      <c r="C32" s="26">
        <f>'Schema - NO EDIT'!C32</f>
        <v>0</v>
      </c>
      <c r="D32" s="26" t="str">
        <f>'Schema - NO EDIT'!D32</f>
        <v>Managed datacentre</v>
      </c>
      <c r="E32" s="26" t="str">
        <f>'Schema - NO EDIT'!E32</f>
        <v>Remote access</v>
      </c>
      <c r="F32" s="26" t="str">
        <f>'Schema - NO EDIT'!F32</f>
        <v>IPSec tunnel</v>
      </c>
      <c r="G32" s="26" t="str">
        <f>'Schema - NO EDIT'!G32</f>
        <v>10 tunnels</v>
      </c>
      <c r="H32" s="26" t="str">
        <f>'Schema - NO EDIT'!H32</f>
        <v>Monthly service fee</v>
      </c>
      <c r="I32" s="26" t="str">
        <f>'Schema - NO EDIT'!I32</f>
        <v>24/7</v>
      </c>
      <c r="J32" s="26" t="str">
        <f>'Schema - NO EDIT'!J32</f>
        <v>trusted community</v>
      </c>
      <c r="K32" s="30"/>
      <c r="L32" s="31"/>
      <c r="M32" s="31"/>
      <c r="N32" s="31"/>
      <c r="O32" s="31"/>
      <c r="P32" s="31"/>
      <c r="Q32" s="31"/>
      <c r="R32" s="31"/>
    </row>
    <row r="33" spans="1:18" ht="11.25" customHeight="1" x14ac:dyDescent="0.25">
      <c r="A33" s="26" t="str">
        <f>'Schema - NO EDIT'!A33</f>
        <v>rackspace</v>
      </c>
      <c r="B33" s="26" t="str">
        <f>'Schema - NO EDIT'!B33</f>
        <v>6.1.1.9</v>
      </c>
      <c r="C33" s="26">
        <f>'Schema - NO EDIT'!C33</f>
        <v>0</v>
      </c>
      <c r="D33" s="26" t="str">
        <f>'Schema - NO EDIT'!D33</f>
        <v>Managed datacentre</v>
      </c>
      <c r="E33" s="26" t="str">
        <f>'Schema - NO EDIT'!E33</f>
        <v>Datacentre hosting of ECHA owned hardware</v>
      </c>
      <c r="F33" s="26" t="str">
        <f>'Schema - NO EDIT'!F33</f>
        <v>Rackspace</v>
      </c>
      <c r="G33" s="26" t="str">
        <f>'Schema - NO EDIT'!G33</f>
        <v>Rack unit</v>
      </c>
      <c r="H33" s="26" t="str">
        <f>'Schema - NO EDIT'!H33</f>
        <v>Monthly service fee</v>
      </c>
      <c r="I33" s="26" t="str">
        <f>'Schema - NO EDIT'!I33</f>
        <v>24/7</v>
      </c>
      <c r="J33" s="26" t="str">
        <f>'Schema - NO EDIT'!J33</f>
        <v>any</v>
      </c>
      <c r="K33" s="30">
        <v>42</v>
      </c>
      <c r="L33" s="15">
        <v>42</v>
      </c>
      <c r="M33" s="30">
        <v>42</v>
      </c>
      <c r="N33" s="15">
        <v>42</v>
      </c>
      <c r="O33" s="30">
        <v>42</v>
      </c>
      <c r="P33" s="15">
        <v>42</v>
      </c>
      <c r="Q33" s="30">
        <v>42</v>
      </c>
      <c r="R33" s="15">
        <v>42</v>
      </c>
    </row>
    <row r="34" spans="1:18" ht="11.25" customHeight="1" x14ac:dyDescent="0.25">
      <c r="A34" s="26" t="str">
        <f>'Schema - NO EDIT'!A34</f>
        <v>energy</v>
      </c>
      <c r="B34" s="26" t="str">
        <f>'Schema - NO EDIT'!B34</f>
        <v>6.1.1.9</v>
      </c>
      <c r="C34" s="26">
        <f>'Schema - NO EDIT'!C34</f>
        <v>0</v>
      </c>
      <c r="D34" s="26" t="str">
        <f>'Schema - NO EDIT'!D34</f>
        <v>Managed datacentre</v>
      </c>
      <c r="E34" s="26" t="str">
        <f>'Schema - NO EDIT'!E34</f>
        <v>Datacentre hosting of ECHA owned hardware</v>
      </c>
      <c r="F34" s="26" t="str">
        <f>'Schema - NO EDIT'!F34</f>
        <v>Energy</v>
      </c>
      <c r="G34" s="26" t="str">
        <f>'Schema - NO EDIT'!G34</f>
        <v>kW/h consumed</v>
      </c>
      <c r="H34" s="26" t="str">
        <f>'Schema - NO EDIT'!H34</f>
        <v>Monthly service fee</v>
      </c>
      <c r="I34" s="26" t="str">
        <f>'Schema - NO EDIT'!I34</f>
        <v>24/7</v>
      </c>
      <c r="J34" s="26" t="str">
        <f>'Schema - NO EDIT'!J34</f>
        <v>any</v>
      </c>
      <c r="K34" s="30">
        <v>144</v>
      </c>
      <c r="L34" s="15">
        <v>144</v>
      </c>
      <c r="M34" s="15">
        <v>144</v>
      </c>
      <c r="N34" s="15">
        <v>144</v>
      </c>
      <c r="O34" s="15">
        <v>144</v>
      </c>
      <c r="P34" s="15">
        <v>144</v>
      </c>
      <c r="Q34" s="15">
        <v>144</v>
      </c>
      <c r="R34" s="15">
        <v>144</v>
      </c>
    </row>
    <row r="35" spans="1:18" ht="11.25" customHeight="1" x14ac:dyDescent="0.25">
      <c r="A35" s="26" t="str">
        <f>'Schema - NO EDIT'!A35</f>
        <v>lan</v>
      </c>
      <c r="B35" s="26" t="str">
        <f>'Schema - NO EDIT'!B35</f>
        <v>6.1.2.1</v>
      </c>
      <c r="C35" s="26">
        <f>'Schema - NO EDIT'!C35</f>
        <v>0</v>
      </c>
      <c r="D35" s="26" t="str">
        <f>'Schema - NO EDIT'!D35</f>
        <v>Managed ECHA LAN and WAN</v>
      </c>
      <c r="E35" s="26" t="str">
        <f>'Schema - NO EDIT'!E35</f>
        <v>Managed ECHA LAN</v>
      </c>
      <c r="F35" s="26" t="str">
        <f>'Schema - NO EDIT'!F35</f>
        <v>LAN management</v>
      </c>
      <c r="G35" s="26" t="str">
        <f>'Schema - NO EDIT'!G35</f>
        <v>LAN environment</v>
      </c>
      <c r="H35" s="26" t="str">
        <f>'Schema - NO EDIT'!H35</f>
        <v>Monthly service fee</v>
      </c>
      <c r="I35" s="26" t="str">
        <f>'Schema - NO EDIT'!I35</f>
        <v>24/7</v>
      </c>
      <c r="J35" s="26" t="str">
        <f>'Schema - NO EDIT'!J35</f>
        <v>private</v>
      </c>
      <c r="K35" s="30">
        <v>1</v>
      </c>
      <c r="L35" s="31">
        <v>1</v>
      </c>
      <c r="M35" s="30">
        <v>1</v>
      </c>
      <c r="N35" s="31">
        <v>1</v>
      </c>
      <c r="O35" s="30">
        <v>1</v>
      </c>
      <c r="P35" s="31">
        <v>1</v>
      </c>
      <c r="Q35" s="30">
        <v>1</v>
      </c>
      <c r="R35" s="31">
        <v>1</v>
      </c>
    </row>
    <row r="36" spans="1:18" ht="11.25" customHeight="1" x14ac:dyDescent="0.25">
      <c r="A36" s="26" t="str">
        <f>'Schema - NO EDIT'!A36</f>
        <v>wan-p</v>
      </c>
      <c r="B36" s="26" t="str">
        <f>'Schema - NO EDIT'!B36</f>
        <v>6.1.2.2</v>
      </c>
      <c r="C36" s="26">
        <f>'Schema - NO EDIT'!C36</f>
        <v>1</v>
      </c>
      <c r="D36" s="26" t="str">
        <f>'Schema - NO EDIT'!D36</f>
        <v>Managed ECHA LAN and WAN</v>
      </c>
      <c r="E36" s="26" t="str">
        <f>'Schema - NO EDIT'!E36</f>
        <v>Managed ECHA WAN</v>
      </c>
      <c r="F36" s="26" t="str">
        <f>'Schema - NO EDIT'!F36</f>
        <v>WAN connectivity</v>
      </c>
      <c r="G36" s="26" t="str">
        <f>'Schema - NO EDIT'!G36</f>
        <v>Gb/s bandwidth</v>
      </c>
      <c r="H36" s="26" t="str">
        <f>'Schema - NO EDIT'!H36</f>
        <v>Monthly service fee</v>
      </c>
      <c r="I36" s="26" t="str">
        <f>'Schema - NO EDIT'!I36</f>
        <v>24/7</v>
      </c>
      <c r="J36" s="26" t="str">
        <f>'Schema - NO EDIT'!J36</f>
        <v>private</v>
      </c>
      <c r="K36" s="30">
        <v>1</v>
      </c>
      <c r="L36" s="31">
        <v>1</v>
      </c>
      <c r="M36" s="15">
        <v>1</v>
      </c>
      <c r="N36" s="31">
        <v>1</v>
      </c>
      <c r="O36" s="15">
        <v>1</v>
      </c>
      <c r="P36" s="31">
        <v>1</v>
      </c>
      <c r="Q36" s="15">
        <v>1</v>
      </c>
      <c r="R36" s="31">
        <v>1</v>
      </c>
    </row>
    <row r="37" spans="1:18" ht="11.25" customHeight="1" x14ac:dyDescent="0.25">
      <c r="A37" s="26" t="str">
        <f>'Schema - NO EDIT'!A37</f>
        <v>inet-cl-p</v>
      </c>
      <c r="B37" s="26" t="str">
        <f>'Schema - NO EDIT'!B37</f>
        <v>6.1.2.2</v>
      </c>
      <c r="C37" s="26">
        <f>'Schema - NO EDIT'!C37</f>
        <v>2</v>
      </c>
      <c r="D37" s="26" t="str">
        <f>'Schema - NO EDIT'!D37</f>
        <v>Managed ECHA LAN and WAN</v>
      </c>
      <c r="E37" s="26" t="str">
        <f>'Schema - NO EDIT'!E37</f>
        <v>Managed ECHA WAN</v>
      </c>
      <c r="F37" s="26" t="str">
        <f>'Schema - NO EDIT'!F37</f>
        <v>Internet, client</v>
      </c>
      <c r="G37" s="26" t="str">
        <f>'Schema - NO EDIT'!G37</f>
        <v>100 Mb/s bandwidth</v>
      </c>
      <c r="H37" s="26" t="str">
        <f>'Schema - NO EDIT'!H37</f>
        <v>Monthly service fee</v>
      </c>
      <c r="I37" s="26" t="str">
        <f>'Schema - NO EDIT'!I37</f>
        <v>24/7</v>
      </c>
      <c r="J37" s="26" t="str">
        <f>'Schema - NO EDIT'!J37</f>
        <v>private</v>
      </c>
      <c r="K37" s="30"/>
      <c r="L37" s="31"/>
      <c r="M37" s="31"/>
      <c r="N37" s="31"/>
      <c r="O37" s="31"/>
      <c r="P37" s="31"/>
      <c r="Q37" s="31"/>
      <c r="R37" s="31"/>
    </row>
    <row r="38" spans="1:18" ht="11.25" customHeight="1" x14ac:dyDescent="0.25">
      <c r="A38" s="26" t="str">
        <f>'Schema - NO EDIT'!A38</f>
        <v>wan-tc</v>
      </c>
      <c r="B38" s="26" t="str">
        <f>'Schema - NO EDIT'!B38</f>
        <v>6.1.2.2</v>
      </c>
      <c r="C38" s="26">
        <f>'Schema - NO EDIT'!C38</f>
        <v>1</v>
      </c>
      <c r="D38" s="26" t="str">
        <f>'Schema - NO EDIT'!D38</f>
        <v>Managed ECHA LAN and WAN</v>
      </c>
      <c r="E38" s="26" t="str">
        <f>'Schema - NO EDIT'!E38</f>
        <v>Managed ECHA WAN</v>
      </c>
      <c r="F38" s="26" t="str">
        <f>'Schema - NO EDIT'!F38</f>
        <v>WAN connectivity</v>
      </c>
      <c r="G38" s="26" t="str">
        <f>'Schema - NO EDIT'!G38</f>
        <v>Gb/s bandwidth</v>
      </c>
      <c r="H38" s="26" t="str">
        <f>'Schema - NO EDIT'!H38</f>
        <v>Monthly service fee</v>
      </c>
      <c r="I38" s="26" t="str">
        <f>'Schema - NO EDIT'!I38</f>
        <v>24/7</v>
      </c>
      <c r="J38" s="26" t="str">
        <f>'Schema - NO EDIT'!J38</f>
        <v>shared</v>
      </c>
      <c r="K38" s="30"/>
      <c r="L38" s="31"/>
      <c r="M38" s="31"/>
      <c r="N38" s="31"/>
      <c r="O38" s="31"/>
      <c r="P38" s="31"/>
      <c r="Q38" s="31"/>
      <c r="R38" s="31"/>
    </row>
    <row r="39" spans="1:18" ht="11.25" customHeight="1" x14ac:dyDescent="0.25">
      <c r="A39" s="26" t="str">
        <f>'Schema - NO EDIT'!A39</f>
        <v>inet-cl-tc</v>
      </c>
      <c r="B39" s="26" t="str">
        <f>'Schema - NO EDIT'!B39</f>
        <v>6.1.2.2</v>
      </c>
      <c r="C39" s="26">
        <f>'Schema - NO EDIT'!C39</f>
        <v>2</v>
      </c>
      <c r="D39" s="26" t="str">
        <f>'Schema - NO EDIT'!D39</f>
        <v>Managed ECHA LAN and WAN</v>
      </c>
      <c r="E39" s="26" t="str">
        <f>'Schema - NO EDIT'!E39</f>
        <v>Managed ECHA WAN</v>
      </c>
      <c r="F39" s="26" t="str">
        <f>'Schema - NO EDIT'!F39</f>
        <v>Internet, client</v>
      </c>
      <c r="G39" s="26" t="str">
        <f>'Schema - NO EDIT'!G39</f>
        <v>100 Mb/s bandwidth</v>
      </c>
      <c r="H39" s="26" t="str">
        <f>'Schema - NO EDIT'!H39</f>
        <v>Monthly service fee</v>
      </c>
      <c r="I39" s="26" t="str">
        <f>'Schema - NO EDIT'!I39</f>
        <v>24/7</v>
      </c>
      <c r="J39" s="26" t="str">
        <f>'Schema - NO EDIT'!J39</f>
        <v>shared</v>
      </c>
      <c r="K39" s="30"/>
      <c r="L39" s="31"/>
      <c r="M39" s="31"/>
      <c r="N39" s="31"/>
      <c r="O39" s="31"/>
      <c r="P39" s="31"/>
      <c r="Q39" s="31"/>
      <c r="R39" s="30"/>
    </row>
    <row r="40" spans="1:18" ht="11.25" customHeight="1" x14ac:dyDescent="0.25">
      <c r="A40" s="26" t="str">
        <f>'Schema - NO EDIT'!A40</f>
        <v>email-p</v>
      </c>
      <c r="B40" s="26" t="str">
        <f>'Schema - NO EDIT'!B40</f>
        <v>6.1.3.1</v>
      </c>
      <c r="C40" s="26">
        <f>'Schema - NO EDIT'!C40</f>
        <v>0</v>
      </c>
      <c r="D40" s="26" t="str">
        <f>'Schema - NO EDIT'!D40</f>
        <v>Office automation</v>
      </c>
      <c r="E40" s="26" t="str">
        <f>'Schema - NO EDIT'!E40</f>
        <v>Email and calendaring service</v>
      </c>
      <c r="F40" s="26" t="str">
        <f>'Schema - NO EDIT'!F40</f>
        <v>Managed service</v>
      </c>
      <c r="G40" s="26" t="str">
        <f>'Schema - NO EDIT'!G40</f>
        <v>managed datacentre</v>
      </c>
      <c r="H40" s="26" t="str">
        <f>'Schema - NO EDIT'!H40</f>
        <v>Monthly service fee</v>
      </c>
      <c r="I40" s="26" t="str">
        <f>'Schema - NO EDIT'!I40</f>
        <v>24/7</v>
      </c>
      <c r="J40" s="26" t="str">
        <f>'Schema - NO EDIT'!J40</f>
        <v>private</v>
      </c>
      <c r="K40" s="30">
        <v>1</v>
      </c>
      <c r="L40" s="31">
        <v>1</v>
      </c>
      <c r="M40" s="15">
        <v>1</v>
      </c>
      <c r="N40" s="31">
        <v>1</v>
      </c>
      <c r="O40" s="15">
        <v>1</v>
      </c>
      <c r="P40" s="31">
        <v>1</v>
      </c>
      <c r="Q40" s="15">
        <v>1</v>
      </c>
      <c r="R40" s="30">
        <v>1</v>
      </c>
    </row>
    <row r="41" spans="1:18" ht="11.25" customHeight="1" x14ac:dyDescent="0.25">
      <c r="A41" s="26" t="str">
        <f>'Schema - NO EDIT'!A41</f>
        <v>email-tc</v>
      </c>
      <c r="B41" s="26" t="str">
        <f>'Schema - NO EDIT'!B41</f>
        <v>6.1.3.1</v>
      </c>
      <c r="C41" s="26">
        <f>'Schema - NO EDIT'!C41</f>
        <v>0</v>
      </c>
      <c r="D41" s="26" t="str">
        <f>'Schema - NO EDIT'!D41</f>
        <v>Office automation</v>
      </c>
      <c r="E41" s="26" t="str">
        <f>'Schema - NO EDIT'!E41</f>
        <v>Email and calendaring service</v>
      </c>
      <c r="F41" s="26" t="str">
        <f>'Schema - NO EDIT'!F41</f>
        <v>Managed service</v>
      </c>
      <c r="G41" s="26" t="str">
        <f>'Schema - NO EDIT'!G41</f>
        <v>managed datacentre</v>
      </c>
      <c r="H41" s="26" t="str">
        <f>'Schema - NO EDIT'!H41</f>
        <v>Monthly service fee</v>
      </c>
      <c r="I41" s="26" t="str">
        <f>'Schema - NO EDIT'!I41</f>
        <v>24/7</v>
      </c>
      <c r="J41" s="26" t="str">
        <f>'Schema - NO EDIT'!J41</f>
        <v>trusted community</v>
      </c>
      <c r="K41" s="30"/>
      <c r="L41" s="31"/>
      <c r="M41" s="31"/>
      <c r="N41" s="31"/>
      <c r="O41" s="31"/>
      <c r="P41" s="31"/>
      <c r="Q41" s="31"/>
      <c r="R41" s="30"/>
    </row>
    <row r="42" spans="1:18" ht="11.25" customHeight="1" x14ac:dyDescent="0.25">
      <c r="A42" s="26" t="str">
        <f>'Schema - NO EDIT'!A42</f>
        <v>windows-p</v>
      </c>
      <c r="B42" s="26" t="str">
        <f>'Schema - NO EDIT'!B42</f>
        <v>6.1.3.2</v>
      </c>
      <c r="C42" s="26">
        <f>'Schema - NO EDIT'!C42</f>
        <v>0</v>
      </c>
      <c r="D42" s="26" t="str">
        <f>'Schema - NO EDIT'!D42</f>
        <v>Office automation</v>
      </c>
      <c r="E42" s="26" t="str">
        <f>'Schema - NO EDIT'!E42</f>
        <v>Windows services</v>
      </c>
      <c r="F42" s="26" t="str">
        <f>'Schema - NO EDIT'!F42</f>
        <v>Managed service</v>
      </c>
      <c r="G42" s="26" t="str">
        <f>'Schema - NO EDIT'!G42</f>
        <v>managed datacentre</v>
      </c>
      <c r="H42" s="26" t="str">
        <f>'Schema - NO EDIT'!H42</f>
        <v>Monthly service fee</v>
      </c>
      <c r="I42" s="26" t="str">
        <f>'Schema - NO EDIT'!I42</f>
        <v>24/7</v>
      </c>
      <c r="J42" s="26" t="str">
        <f>'Schema - NO EDIT'!J42</f>
        <v>private</v>
      </c>
      <c r="K42" s="30">
        <v>1</v>
      </c>
      <c r="L42" s="31">
        <v>1</v>
      </c>
      <c r="M42" s="15">
        <v>1</v>
      </c>
      <c r="N42" s="31">
        <v>1</v>
      </c>
      <c r="O42" s="15">
        <v>1</v>
      </c>
      <c r="P42" s="31">
        <v>1</v>
      </c>
      <c r="Q42" s="15">
        <v>1</v>
      </c>
      <c r="R42" s="30">
        <v>1</v>
      </c>
    </row>
    <row r="43" spans="1:18" ht="11.25" customHeight="1" x14ac:dyDescent="0.25">
      <c r="A43" s="26" t="str">
        <f>'Schema - NO EDIT'!A43</f>
        <v>windows-tc</v>
      </c>
      <c r="B43" s="26" t="str">
        <f>'Schema - NO EDIT'!B43</f>
        <v>6.1.3.2</v>
      </c>
      <c r="C43" s="26">
        <f>'Schema - NO EDIT'!C43</f>
        <v>0</v>
      </c>
      <c r="D43" s="26" t="str">
        <f>'Schema - NO EDIT'!D43</f>
        <v>Office automation</v>
      </c>
      <c r="E43" s="26" t="str">
        <f>'Schema - NO EDIT'!E43</f>
        <v>Windows services</v>
      </c>
      <c r="F43" s="26" t="str">
        <f>'Schema - NO EDIT'!F43</f>
        <v>Managed service</v>
      </c>
      <c r="G43" s="26" t="str">
        <f>'Schema - NO EDIT'!G43</f>
        <v>managed datacentre</v>
      </c>
      <c r="H43" s="26" t="str">
        <f>'Schema - NO EDIT'!H43</f>
        <v>Monthly service fee</v>
      </c>
      <c r="I43" s="26" t="str">
        <f>'Schema - NO EDIT'!I43</f>
        <v>24/7</v>
      </c>
      <c r="J43" s="26" t="str">
        <f>'Schema - NO EDIT'!J43</f>
        <v>trusted community</v>
      </c>
      <c r="K43" s="30"/>
      <c r="L43" s="31"/>
      <c r="M43" s="31"/>
      <c r="N43" s="31"/>
      <c r="O43" s="31"/>
      <c r="P43" s="31"/>
      <c r="Q43" s="31"/>
      <c r="R43" s="30"/>
    </row>
    <row r="44" spans="1:18" ht="11.25" customHeight="1" x14ac:dyDescent="0.25">
      <c r="A44" s="26" t="str">
        <f>'Schema - NO EDIT'!A44</f>
        <v>backup-p</v>
      </c>
      <c r="B44" s="26" t="str">
        <f>'Schema - NO EDIT'!B44</f>
        <v>6.1.4</v>
      </c>
      <c r="C44" s="26">
        <f>'Schema - NO EDIT'!C44</f>
        <v>0</v>
      </c>
      <c r="D44" s="26" t="str">
        <f>'Schema - NO EDIT'!D44</f>
        <v>Backup and restore</v>
      </c>
      <c r="E44" s="26" t="str">
        <f>'Schema - NO EDIT'!E44</f>
        <v>Backup and restore</v>
      </c>
      <c r="F44" s="26" t="str">
        <f>'Schema - NO EDIT'!F44</f>
        <v>Retained backup</v>
      </c>
      <c r="G44" s="26" t="str">
        <f>'Schema - NO EDIT'!G44</f>
        <v>GB</v>
      </c>
      <c r="H44" s="26" t="str">
        <f>'Schema - NO EDIT'!H44</f>
        <v>Monthly service fee</v>
      </c>
      <c r="I44" s="26" t="str">
        <f>'Schema - NO EDIT'!I44</f>
        <v>24/7</v>
      </c>
      <c r="J44" s="26" t="str">
        <f>'Schema - NO EDIT'!J44</f>
        <v>private</v>
      </c>
      <c r="K44" s="30">
        <v>135000</v>
      </c>
      <c r="L44" s="31">
        <v>139000</v>
      </c>
      <c r="M44" s="31">
        <v>143000</v>
      </c>
      <c r="N44" s="31">
        <v>147000</v>
      </c>
      <c r="O44" s="31">
        <v>151000</v>
      </c>
      <c r="P44" s="31">
        <v>155000</v>
      </c>
      <c r="Q44" s="31">
        <v>159000</v>
      </c>
      <c r="R44" s="30">
        <v>163000</v>
      </c>
    </row>
    <row r="45" spans="1:18" ht="11.25" customHeight="1" x14ac:dyDescent="0.25">
      <c r="A45" s="26" t="str">
        <f>'Schema - NO EDIT'!A45</f>
        <v>backup-tc</v>
      </c>
      <c r="B45" s="26" t="str">
        <f>'Schema - NO EDIT'!B45</f>
        <v>6.1.4</v>
      </c>
      <c r="C45" s="26">
        <f>'Schema - NO EDIT'!C45</f>
        <v>0</v>
      </c>
      <c r="D45" s="26" t="str">
        <f>'Schema - NO EDIT'!D45</f>
        <v>Backup and restore</v>
      </c>
      <c r="E45" s="26" t="str">
        <f>'Schema - NO EDIT'!E45</f>
        <v>Backup and restore</v>
      </c>
      <c r="F45" s="26" t="str">
        <f>'Schema - NO EDIT'!F45</f>
        <v>Retained backup</v>
      </c>
      <c r="G45" s="26" t="str">
        <f>'Schema - NO EDIT'!G45</f>
        <v>GB</v>
      </c>
      <c r="H45" s="26" t="str">
        <f>'Schema - NO EDIT'!H45</f>
        <v>Monthly service fee</v>
      </c>
      <c r="I45" s="26" t="str">
        <f>'Schema - NO EDIT'!I45</f>
        <v>24/7</v>
      </c>
      <c r="J45" s="26" t="str">
        <f>'Schema - NO EDIT'!J45</f>
        <v>trusted community</v>
      </c>
      <c r="K45" s="30"/>
      <c r="L45" s="31"/>
      <c r="M45" s="31"/>
      <c r="N45" s="31"/>
      <c r="O45" s="31"/>
      <c r="P45" s="31"/>
      <c r="Q45" s="31"/>
      <c r="R45" s="30"/>
    </row>
    <row r="46" spans="1:18" ht="11.25" customHeight="1" x14ac:dyDescent="0.25">
      <c r="A46" s="26" t="str">
        <f>'Schema - NO EDIT'!A46</f>
        <v>off-backup</v>
      </c>
      <c r="B46" s="26" t="str">
        <f>'Schema - NO EDIT'!B46</f>
        <v>6.1.4.2</v>
      </c>
      <c r="C46" s="26">
        <f>'Schema - NO EDIT'!C46</f>
        <v>0</v>
      </c>
      <c r="D46" s="26" t="str">
        <f>'Schema - NO EDIT'!D46</f>
        <v>Backup and restore</v>
      </c>
      <c r="E46" s="26" t="str">
        <f>'Schema - NO EDIT'!E46</f>
        <v>Offline backups</v>
      </c>
      <c r="F46" s="26" t="str">
        <f>'Schema - NO EDIT'!F46</f>
        <v>Retained backup</v>
      </c>
      <c r="G46" s="26" t="str">
        <f>'Schema - NO EDIT'!G46</f>
        <v>GB</v>
      </c>
      <c r="H46" s="26" t="str">
        <f>'Schema - NO EDIT'!H46</f>
        <v>Monthly service fee</v>
      </c>
      <c r="I46" s="26" t="str">
        <f>'Schema - NO EDIT'!I46</f>
        <v>9/5</v>
      </c>
      <c r="J46" s="26" t="str">
        <f>'Schema - NO EDIT'!J46</f>
        <v>any</v>
      </c>
      <c r="K46" s="27">
        <v>1</v>
      </c>
      <c r="L46" s="29">
        <v>1</v>
      </c>
      <c r="M46" s="29">
        <v>1</v>
      </c>
      <c r="N46" s="29">
        <v>1</v>
      </c>
      <c r="O46" s="29">
        <v>1</v>
      </c>
      <c r="P46" s="29">
        <v>1</v>
      </c>
      <c r="Q46" s="29">
        <v>1</v>
      </c>
      <c r="R46" s="27">
        <v>1</v>
      </c>
    </row>
    <row r="47" spans="1:18" ht="11.25" customHeight="1" x14ac:dyDescent="0.25">
      <c r="A47" s="26" t="str">
        <f>'Schema - NO EDIT'!A47</f>
        <v>pm-on</v>
      </c>
      <c r="B47" s="26" t="str">
        <f>'Schema - NO EDIT'!B47</f>
        <v>6.4.1</v>
      </c>
      <c r="C47" s="26">
        <f>'Schema - NO EDIT'!C47</f>
        <v>0</v>
      </c>
      <c r="D47" s="26" t="str">
        <f>'Schema - NO EDIT'!D47</f>
        <v>Consultancy</v>
      </c>
      <c r="E47" s="26" t="str">
        <f>'Schema - NO EDIT'!E47</f>
        <v>Project Manager</v>
      </c>
      <c r="F47" s="26" t="str">
        <f>'Schema - NO EDIT'!F47</f>
        <v>Onsite according to FWC discount.</v>
      </c>
      <c r="G47" s="26" t="str">
        <f>'Schema - NO EDIT'!G47</f>
        <v>days</v>
      </c>
      <c r="H47" s="26" t="str">
        <f>'Schema - NO EDIT'!H47</f>
        <v>T&amp;M</v>
      </c>
      <c r="I47" s="26" t="str">
        <f>'Schema - NO EDIT'!I47</f>
        <v>N/A</v>
      </c>
      <c r="J47" s="26" t="str">
        <f>'Schema - NO EDIT'!J47</f>
        <v>N/A</v>
      </c>
      <c r="K47" s="30">
        <v>0</v>
      </c>
      <c r="L47" s="31">
        <v>1</v>
      </c>
      <c r="M47" s="31">
        <v>1</v>
      </c>
      <c r="N47" s="31">
        <v>1</v>
      </c>
      <c r="O47" s="31">
        <v>1</v>
      </c>
      <c r="P47" s="31">
        <v>1</v>
      </c>
      <c r="Q47" s="31">
        <v>1</v>
      </c>
      <c r="R47" s="31">
        <v>1</v>
      </c>
    </row>
    <row r="48" spans="1:18" ht="11.25" customHeight="1" x14ac:dyDescent="0.25">
      <c r="A48" s="26" t="str">
        <f>'Schema - NO EDIT'!A48</f>
        <v>pm-off</v>
      </c>
      <c r="B48" s="26" t="str">
        <f>'Schema - NO EDIT'!B48</f>
        <v>6.4.1</v>
      </c>
      <c r="C48" s="26">
        <f>'Schema - NO EDIT'!C48</f>
        <v>0</v>
      </c>
      <c r="D48" s="26" t="str">
        <f>'Schema - NO EDIT'!D48</f>
        <v>Consultancy</v>
      </c>
      <c r="E48" s="26" t="str">
        <f>'Schema - NO EDIT'!E48</f>
        <v>Project Manager</v>
      </c>
      <c r="F48" s="26" t="str">
        <f>'Schema - NO EDIT'!F48</f>
        <v>Offsite according to FWC discount.</v>
      </c>
      <c r="G48" s="26" t="str">
        <f>'Schema - NO EDIT'!G48</f>
        <v>days</v>
      </c>
      <c r="H48" s="26" t="str">
        <f>'Schema - NO EDIT'!H48</f>
        <v>T&amp;M</v>
      </c>
      <c r="I48" s="26" t="str">
        <f>'Schema - NO EDIT'!I48</f>
        <v>N/A</v>
      </c>
      <c r="J48" s="26" t="str">
        <f>'Schema - NO EDIT'!J48</f>
        <v>N/A</v>
      </c>
      <c r="K48" s="30">
        <v>0</v>
      </c>
      <c r="L48" s="31">
        <v>2</v>
      </c>
      <c r="M48" s="31">
        <v>2</v>
      </c>
      <c r="N48" s="31">
        <v>2</v>
      </c>
      <c r="O48" s="31">
        <v>2</v>
      </c>
      <c r="P48" s="31">
        <v>2</v>
      </c>
      <c r="Q48" s="31">
        <v>2</v>
      </c>
      <c r="R48" s="31">
        <v>2</v>
      </c>
    </row>
    <row r="49" spans="1:18" ht="11.25" customHeight="1" x14ac:dyDescent="0.25">
      <c r="A49" s="26" t="str">
        <f>'Schema - NO EDIT'!A49</f>
        <v>consultant-on</v>
      </c>
      <c r="B49" s="26" t="str">
        <f>'Schema - NO EDIT'!B49</f>
        <v>6.4.2</v>
      </c>
      <c r="C49" s="26">
        <f>'Schema - NO EDIT'!C49</f>
        <v>0</v>
      </c>
      <c r="D49" s="26" t="str">
        <f>'Schema - NO EDIT'!D49</f>
        <v>Consultancy</v>
      </c>
      <c r="E49" s="26" t="str">
        <f>'Schema - NO EDIT'!E49</f>
        <v>Consultant/Senior Consultant</v>
      </c>
      <c r="F49" s="26" t="str">
        <f>'Schema - NO EDIT'!F49</f>
        <v>Onsite according to FWC discount.</v>
      </c>
      <c r="G49" s="26" t="str">
        <f>'Schema - NO EDIT'!G49</f>
        <v>days</v>
      </c>
      <c r="H49" s="26" t="str">
        <f>'Schema - NO EDIT'!H49</f>
        <v>T&amp;M</v>
      </c>
      <c r="I49" s="26" t="str">
        <f>'Schema - NO EDIT'!I49</f>
        <v>N/A</v>
      </c>
      <c r="J49" s="26" t="str">
        <f>'Schema - NO EDIT'!J49</f>
        <v>N/A</v>
      </c>
      <c r="K49" s="30">
        <v>0</v>
      </c>
      <c r="L49" s="31">
        <v>1</v>
      </c>
      <c r="M49" s="31">
        <v>1</v>
      </c>
      <c r="N49" s="31">
        <v>1</v>
      </c>
      <c r="O49" s="31">
        <v>1</v>
      </c>
      <c r="P49" s="31">
        <v>1</v>
      </c>
      <c r="Q49" s="31">
        <v>1</v>
      </c>
      <c r="R49" s="31">
        <v>1</v>
      </c>
    </row>
    <row r="50" spans="1:18" ht="11.25" customHeight="1" x14ac:dyDescent="0.25">
      <c r="A50" s="26" t="str">
        <f>'Schema - NO EDIT'!A50</f>
        <v>consultant-off</v>
      </c>
      <c r="B50" s="26" t="str">
        <f>'Schema - NO EDIT'!B50</f>
        <v>6.4.2</v>
      </c>
      <c r="C50" s="26">
        <f>'Schema - NO EDIT'!C50</f>
        <v>0</v>
      </c>
      <c r="D50" s="26" t="str">
        <f>'Schema - NO EDIT'!D50</f>
        <v>Consultancy</v>
      </c>
      <c r="E50" s="26" t="str">
        <f>'Schema - NO EDIT'!E50</f>
        <v>Consultant/Senior Consultant</v>
      </c>
      <c r="F50" s="26" t="str">
        <f>'Schema - NO EDIT'!F50</f>
        <v>Offsite according to FWC discount.</v>
      </c>
      <c r="G50" s="26" t="str">
        <f>'Schema - NO EDIT'!G50</f>
        <v>days</v>
      </c>
      <c r="H50" s="26" t="str">
        <f>'Schema - NO EDIT'!H50</f>
        <v>T&amp;M</v>
      </c>
      <c r="I50" s="26" t="str">
        <f>'Schema - NO EDIT'!I50</f>
        <v>N/A</v>
      </c>
      <c r="J50" s="26" t="str">
        <f>'Schema - NO EDIT'!J50</f>
        <v>N/A</v>
      </c>
      <c r="K50" s="30">
        <v>0</v>
      </c>
      <c r="L50" s="31">
        <v>2</v>
      </c>
      <c r="M50" s="31">
        <v>2</v>
      </c>
      <c r="N50" s="31">
        <v>2</v>
      </c>
      <c r="O50" s="31">
        <v>2</v>
      </c>
      <c r="P50" s="31">
        <v>2</v>
      </c>
      <c r="Q50" s="31">
        <v>2</v>
      </c>
      <c r="R50" s="31">
        <v>2</v>
      </c>
    </row>
    <row r="51" spans="1:18" ht="11.25" customHeight="1" x14ac:dyDescent="0.25">
      <c r="A51" s="26" t="str">
        <f>'Schema - NO EDIT'!A51</f>
        <v>consultant-jr-on</v>
      </c>
      <c r="B51" s="26" t="str">
        <f>'Schema - NO EDIT'!B51</f>
        <v>6.4.3</v>
      </c>
      <c r="C51" s="26">
        <f>'Schema - NO EDIT'!C51</f>
        <v>0</v>
      </c>
      <c r="D51" s="26" t="str">
        <f>'Schema - NO EDIT'!D51</f>
        <v>Consultancy</v>
      </c>
      <c r="E51" s="26" t="str">
        <f>'Schema - NO EDIT'!E51</f>
        <v>Junior Consultant</v>
      </c>
      <c r="F51" s="26" t="str">
        <f>'Schema - NO EDIT'!F51</f>
        <v>Onsite according to FWC discount.</v>
      </c>
      <c r="G51" s="26" t="str">
        <f>'Schema - NO EDIT'!G51</f>
        <v>days</v>
      </c>
      <c r="H51" s="26" t="str">
        <f>'Schema - NO EDIT'!H51</f>
        <v>T&amp;M</v>
      </c>
      <c r="I51" s="26" t="str">
        <f>'Schema - NO EDIT'!I51</f>
        <v>N/A</v>
      </c>
      <c r="J51" s="26" t="str">
        <f>'Schema - NO EDIT'!J51</f>
        <v>N/A</v>
      </c>
      <c r="K51" s="30">
        <v>0</v>
      </c>
      <c r="L51" s="31">
        <v>2</v>
      </c>
      <c r="M51" s="31">
        <v>2</v>
      </c>
      <c r="N51" s="31">
        <v>2</v>
      </c>
      <c r="O51" s="31">
        <v>2</v>
      </c>
      <c r="P51" s="31">
        <v>2</v>
      </c>
      <c r="Q51" s="31">
        <v>2</v>
      </c>
      <c r="R51" s="31">
        <v>2</v>
      </c>
    </row>
    <row r="52" spans="1:18" ht="11.25" customHeight="1" x14ac:dyDescent="0.25">
      <c r="A52" s="26" t="str">
        <f>'Schema - NO EDIT'!A52</f>
        <v>consultant-jr-off</v>
      </c>
      <c r="B52" s="26" t="str">
        <f>'Schema - NO EDIT'!B52</f>
        <v>6.4.3</v>
      </c>
      <c r="C52" s="26">
        <f>'Schema - NO EDIT'!C52</f>
        <v>0</v>
      </c>
      <c r="D52" s="26" t="str">
        <f>'Schema - NO EDIT'!D52</f>
        <v>Consultancy</v>
      </c>
      <c r="E52" s="26" t="str">
        <f>'Schema - NO EDIT'!E52</f>
        <v>Junior Consultant</v>
      </c>
      <c r="F52" s="26" t="str">
        <f>'Schema - NO EDIT'!F52</f>
        <v>Offsite according to FWC discount.</v>
      </c>
      <c r="G52" s="26" t="str">
        <f>'Schema - NO EDIT'!G52</f>
        <v>days</v>
      </c>
      <c r="H52" s="26" t="str">
        <f>'Schema - NO EDIT'!H52</f>
        <v>T&amp;M</v>
      </c>
      <c r="I52" s="26" t="str">
        <f>'Schema - NO EDIT'!I52</f>
        <v>N/A</v>
      </c>
      <c r="J52" s="26" t="str">
        <f>'Schema - NO EDIT'!J52</f>
        <v>N/A</v>
      </c>
      <c r="K52" s="30">
        <v>0</v>
      </c>
      <c r="L52" s="31">
        <v>4</v>
      </c>
      <c r="M52" s="31">
        <v>4</v>
      </c>
      <c r="N52" s="31">
        <v>4</v>
      </c>
      <c r="O52" s="31">
        <v>4</v>
      </c>
      <c r="P52" s="31">
        <v>4</v>
      </c>
      <c r="Q52" s="31">
        <v>4</v>
      </c>
      <c r="R52" s="31">
        <v>4</v>
      </c>
    </row>
    <row r="53" spans="1:18" ht="11.25" customHeight="1" x14ac:dyDescent="0.25">
      <c r="A53" s="26" t="str">
        <f>'Schema - NO EDIT'!A53</f>
        <v>engineer-on</v>
      </c>
      <c r="B53" s="26" t="str">
        <f>'Schema - NO EDIT'!B53</f>
        <v>6.4.4</v>
      </c>
      <c r="C53" s="26">
        <f>'Schema - NO EDIT'!C53</f>
        <v>0</v>
      </c>
      <c r="D53" s="26" t="str">
        <f>'Schema - NO EDIT'!D53</f>
        <v>Consultancy</v>
      </c>
      <c r="E53" s="26" t="str">
        <f>'Schema - NO EDIT'!E53</f>
        <v>Senior Engineer/Architect</v>
      </c>
      <c r="F53" s="26" t="str">
        <f>'Schema - NO EDIT'!F53</f>
        <v>Onsite according to FWC discount.</v>
      </c>
      <c r="G53" s="26" t="str">
        <f>'Schema - NO EDIT'!G53</f>
        <v>days</v>
      </c>
      <c r="H53" s="26" t="str">
        <f>'Schema - NO EDIT'!H53</f>
        <v>T&amp;M</v>
      </c>
      <c r="I53" s="26" t="str">
        <f>'Schema - NO EDIT'!I53</f>
        <v>N/A</v>
      </c>
      <c r="J53" s="26" t="str">
        <f>'Schema - NO EDIT'!J53</f>
        <v>N/A</v>
      </c>
      <c r="K53" s="30">
        <v>0</v>
      </c>
      <c r="L53" s="31">
        <v>2</v>
      </c>
      <c r="M53" s="31">
        <v>2</v>
      </c>
      <c r="N53" s="31">
        <v>2</v>
      </c>
      <c r="O53" s="31">
        <v>2</v>
      </c>
      <c r="P53" s="31">
        <v>2</v>
      </c>
      <c r="Q53" s="31">
        <v>2</v>
      </c>
      <c r="R53" s="31">
        <v>2</v>
      </c>
    </row>
    <row r="54" spans="1:18" ht="11.25" customHeight="1" x14ac:dyDescent="0.25">
      <c r="A54" s="26" t="str">
        <f>'Schema - NO EDIT'!A54</f>
        <v>engineer-off</v>
      </c>
      <c r="B54" s="26" t="str">
        <f>'Schema - NO EDIT'!B54</f>
        <v>6.4.4</v>
      </c>
      <c r="C54" s="26">
        <f>'Schema - NO EDIT'!C54</f>
        <v>0</v>
      </c>
      <c r="D54" s="26" t="str">
        <f>'Schema - NO EDIT'!D54</f>
        <v>Consultancy</v>
      </c>
      <c r="E54" s="26" t="str">
        <f>'Schema - NO EDIT'!E54</f>
        <v>Senior Engineer/Architect</v>
      </c>
      <c r="F54" s="26" t="str">
        <f>'Schema - NO EDIT'!F54</f>
        <v>Offsite according to FWC discount.</v>
      </c>
      <c r="G54" s="26" t="str">
        <f>'Schema - NO EDIT'!G54</f>
        <v>days</v>
      </c>
      <c r="H54" s="26" t="str">
        <f>'Schema - NO EDIT'!H54</f>
        <v>T&amp;M</v>
      </c>
      <c r="I54" s="26" t="str">
        <f>'Schema - NO EDIT'!I54</f>
        <v>N/A</v>
      </c>
      <c r="J54" s="26" t="str">
        <f>'Schema - NO EDIT'!J54</f>
        <v>N/A</v>
      </c>
      <c r="K54" s="30">
        <v>0</v>
      </c>
      <c r="L54" s="31">
        <v>4</v>
      </c>
      <c r="M54" s="31">
        <v>4</v>
      </c>
      <c r="N54" s="31">
        <v>4</v>
      </c>
      <c r="O54" s="31">
        <v>4</v>
      </c>
      <c r="P54" s="31">
        <v>4</v>
      </c>
      <c r="Q54" s="31">
        <v>4</v>
      </c>
      <c r="R54" s="31">
        <v>4</v>
      </c>
    </row>
    <row r="55" spans="1:18" ht="11.25" customHeight="1" x14ac:dyDescent="0.25">
      <c r="A55" s="26" t="str">
        <f>'Schema - NO EDIT'!A55</f>
        <v>engineer-jr-on</v>
      </c>
      <c r="B55" s="26" t="str">
        <f>'Schema - NO EDIT'!B55</f>
        <v>6.4.5</v>
      </c>
      <c r="C55" s="26">
        <f>'Schema - NO EDIT'!C55</f>
        <v>0</v>
      </c>
      <c r="D55" s="26" t="str">
        <f>'Schema - NO EDIT'!D55</f>
        <v>Consultancy</v>
      </c>
      <c r="E55" s="26" t="str">
        <f>'Schema - NO EDIT'!E55</f>
        <v>Junior Engineer/Administrator</v>
      </c>
      <c r="F55" s="26" t="str">
        <f>'Schema - NO EDIT'!F55</f>
        <v>Onsite according to FWC discount.</v>
      </c>
      <c r="G55" s="26" t="str">
        <f>'Schema - NO EDIT'!G55</f>
        <v>days</v>
      </c>
      <c r="H55" s="26" t="str">
        <f>'Schema - NO EDIT'!H55</f>
        <v>T&amp;M</v>
      </c>
      <c r="I55" s="26" t="str">
        <f>'Schema - NO EDIT'!I55</f>
        <v>N/A</v>
      </c>
      <c r="J55" s="26" t="str">
        <f>'Schema - NO EDIT'!J55</f>
        <v>N/A</v>
      </c>
      <c r="K55" s="30">
        <v>0</v>
      </c>
      <c r="L55" s="31">
        <v>2</v>
      </c>
      <c r="M55" s="31">
        <v>2</v>
      </c>
      <c r="N55" s="31">
        <v>2</v>
      </c>
      <c r="O55" s="31">
        <v>2</v>
      </c>
      <c r="P55" s="31">
        <v>2</v>
      </c>
      <c r="Q55" s="31">
        <v>2</v>
      </c>
      <c r="R55" s="31">
        <v>2</v>
      </c>
    </row>
    <row r="56" spans="1:18" ht="11.25" customHeight="1" x14ac:dyDescent="0.25">
      <c r="A56" s="26" t="str">
        <f>'Schema - NO EDIT'!A56</f>
        <v>engineer-jr-off</v>
      </c>
      <c r="B56" s="26" t="str">
        <f>'Schema - NO EDIT'!B56</f>
        <v>6.4.5</v>
      </c>
      <c r="C56" s="26">
        <f>'Schema - NO EDIT'!C56</f>
        <v>0</v>
      </c>
      <c r="D56" s="26" t="str">
        <f>'Schema - NO EDIT'!D56</f>
        <v>Consultancy</v>
      </c>
      <c r="E56" s="26" t="str">
        <f>'Schema - NO EDIT'!E56</f>
        <v>Junior Engineer/Administrator</v>
      </c>
      <c r="F56" s="26" t="str">
        <f>'Schema - NO EDIT'!F56</f>
        <v>Offsite according to FWC discount.</v>
      </c>
      <c r="G56" s="26" t="str">
        <f>'Schema - NO EDIT'!G56</f>
        <v>days</v>
      </c>
      <c r="H56" s="26" t="str">
        <f>'Schema - NO EDIT'!H56</f>
        <v>T&amp;M</v>
      </c>
      <c r="I56" s="26" t="str">
        <f>'Schema - NO EDIT'!I56</f>
        <v>N/A</v>
      </c>
      <c r="J56" s="26" t="str">
        <f>'Schema - NO EDIT'!J56</f>
        <v>N/A</v>
      </c>
      <c r="K56" s="30">
        <v>0</v>
      </c>
      <c r="L56" s="31">
        <v>4</v>
      </c>
      <c r="M56" s="31">
        <v>4</v>
      </c>
      <c r="N56" s="31">
        <v>4</v>
      </c>
      <c r="O56" s="31">
        <v>4</v>
      </c>
      <c r="P56" s="31">
        <v>4</v>
      </c>
      <c r="Q56" s="31">
        <v>4</v>
      </c>
      <c r="R56" s="31">
        <v>4</v>
      </c>
    </row>
    <row r="57" spans="1:18" ht="11.25" customHeight="1" x14ac:dyDescent="0.25">
      <c r="A57" s="26" t="str">
        <f>'Schema - NO EDIT'!A57</f>
        <v>trainer-on</v>
      </c>
      <c r="B57" s="26" t="str">
        <f>'Schema - NO EDIT'!B57</f>
        <v>6.4.6</v>
      </c>
      <c r="C57" s="26">
        <f>'Schema - NO EDIT'!C57</f>
        <v>0</v>
      </c>
      <c r="D57" s="26" t="str">
        <f>'Schema - NO EDIT'!D57</f>
        <v>Consultancy</v>
      </c>
      <c r="E57" s="26" t="str">
        <f>'Schema - NO EDIT'!E57</f>
        <v>Trainer</v>
      </c>
      <c r="F57" s="26" t="str">
        <f>'Schema - NO EDIT'!F57</f>
        <v>Onsite according to FWC discount.</v>
      </c>
      <c r="G57" s="26" t="str">
        <f>'Schema - NO EDIT'!G57</f>
        <v>days</v>
      </c>
      <c r="H57" s="26" t="str">
        <f>'Schema - NO EDIT'!H57</f>
        <v>T&amp;M</v>
      </c>
      <c r="I57" s="26" t="str">
        <f>'Schema - NO EDIT'!I57</f>
        <v>N/A</v>
      </c>
      <c r="J57" s="26" t="str">
        <f>'Schema - NO EDIT'!J57</f>
        <v>N/A</v>
      </c>
      <c r="K57" s="30">
        <v>0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1</v>
      </c>
    </row>
    <row r="58" spans="1:18" ht="11.25" customHeight="1" x14ac:dyDescent="0.25">
      <c r="A58" s="26" t="str">
        <f>'Schema - NO EDIT'!A58</f>
        <v>trainer-off</v>
      </c>
      <c r="B58" s="26" t="str">
        <f>'Schema - NO EDIT'!B58</f>
        <v>6.4.6</v>
      </c>
      <c r="C58" s="26">
        <f>'Schema - NO EDIT'!C58</f>
        <v>0</v>
      </c>
      <c r="D58" s="26" t="str">
        <f>'Schema - NO EDIT'!D58</f>
        <v>Consultancy</v>
      </c>
      <c r="E58" s="26" t="str">
        <f>'Schema - NO EDIT'!E58</f>
        <v>Trainer</v>
      </c>
      <c r="F58" s="26" t="str">
        <f>'Schema - NO EDIT'!F58</f>
        <v>Offsite according to FWC discount.</v>
      </c>
      <c r="G58" s="26" t="str">
        <f>'Schema - NO EDIT'!G58</f>
        <v>days</v>
      </c>
      <c r="H58" s="26" t="str">
        <f>'Schema - NO EDIT'!H58</f>
        <v>T&amp;M</v>
      </c>
      <c r="I58" s="26" t="str">
        <f>'Schema - NO EDIT'!I58</f>
        <v>N/A</v>
      </c>
      <c r="J58" s="26" t="str">
        <f>'Schema - NO EDIT'!J58</f>
        <v>N/A</v>
      </c>
      <c r="K58" s="30">
        <v>0</v>
      </c>
      <c r="L58" s="31">
        <v>0.5</v>
      </c>
      <c r="M58" s="31">
        <v>0.5</v>
      </c>
      <c r="N58" s="31">
        <v>0.5</v>
      </c>
      <c r="O58" s="31">
        <v>0.5</v>
      </c>
      <c r="P58" s="31">
        <v>0.5</v>
      </c>
      <c r="Q58" s="31">
        <v>0.5</v>
      </c>
      <c r="R58" s="31">
        <v>0.5</v>
      </c>
    </row>
    <row r="59" spans="1:18" ht="11.25" customHeight="1" x14ac:dyDescent="0.25">
      <c r="A59" s="26" t="str">
        <f>'Schema - NO EDIT'!A59</f>
        <v>sec-srv</v>
      </c>
      <c r="B59" s="26" t="str">
        <f>'Schema - NO EDIT'!B59</f>
        <v>6.6</v>
      </c>
      <c r="C59" s="26">
        <f>'Schema - NO EDIT'!C59</f>
        <v>0</v>
      </c>
      <c r="D59" s="26" t="str">
        <f>'Schema - NO EDIT'!D59</f>
        <v>Security Services</v>
      </c>
      <c r="E59" s="26" t="str">
        <f>'Schema - NO EDIT'!E59</f>
        <v>Security Services</v>
      </c>
      <c r="F59" s="26" t="str">
        <f>'Schema - NO EDIT'!F59</f>
        <v>Managed service</v>
      </c>
      <c r="G59" s="26" t="str">
        <f>'Schema - NO EDIT'!G59</f>
        <v>% of yearly expenditure</v>
      </c>
      <c r="H59" s="26" t="str">
        <f>'Schema - NO EDIT'!H59</f>
        <v>Monthly service fee</v>
      </c>
      <c r="I59" s="26" t="str">
        <f>'Schema - NO EDIT'!I59</f>
        <v>24/7</v>
      </c>
      <c r="J59" s="26" t="str">
        <f>'Schema - NO EDIT'!J59</f>
        <v>any</v>
      </c>
      <c r="K59" s="30">
        <v>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29">
        <v>1</v>
      </c>
      <c r="R59" s="29">
        <v>1</v>
      </c>
    </row>
    <row r="60" spans="1:18" ht="11.25" customHeight="1" x14ac:dyDescent="0.25">
      <c r="A60" s="26" t="str">
        <f>'Schema - NO EDIT'!A60</f>
        <v>trans-in</v>
      </c>
      <c r="B60" s="26" t="str">
        <f>'Schema - NO EDIT'!B60</f>
        <v>8.1</v>
      </c>
      <c r="C60" s="26">
        <f>'Schema - NO EDIT'!C60</f>
        <v>0</v>
      </c>
      <c r="D60" s="26" t="str">
        <f>'Schema - NO EDIT'!D60</f>
        <v>Transition in</v>
      </c>
      <c r="E60" s="26" t="str">
        <f>'Schema - NO EDIT'!E60</f>
        <v>Transition in</v>
      </c>
      <c r="F60" s="26" t="str">
        <f>'Schema - NO EDIT'!F60</f>
        <v>Project</v>
      </c>
      <c r="G60" s="26" t="str">
        <f>'Schema - NO EDIT'!G60</f>
        <v>months of service</v>
      </c>
      <c r="H60" s="26" t="str">
        <f>'Schema - NO EDIT'!H60</f>
        <v>QT&amp;M</v>
      </c>
      <c r="I60" s="26" t="str">
        <f>'Schema - NO EDIT'!I60</f>
        <v>N/A</v>
      </c>
      <c r="J60" s="26" t="str">
        <f>'Schema - NO EDIT'!J60</f>
        <v>N/A</v>
      </c>
      <c r="K60" s="34">
        <v>1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</row>
    <row r="61" spans="1:18" ht="11.25" customHeight="1" x14ac:dyDescent="0.25">
      <c r="A61" s="26" t="str">
        <f>'Schema - NO EDIT'!A61</f>
        <v>trans-out</v>
      </c>
      <c r="B61" s="26" t="str">
        <f>'Schema - NO EDIT'!B61</f>
        <v>8.2</v>
      </c>
      <c r="C61" s="26">
        <f>'Schema - NO EDIT'!C61</f>
        <v>0</v>
      </c>
      <c r="D61" s="26" t="str">
        <f>'Schema - NO EDIT'!D61</f>
        <v>Transition out</v>
      </c>
      <c r="E61" s="26" t="str">
        <f>'Schema - NO EDIT'!E61</f>
        <v>Transition out</v>
      </c>
      <c r="F61" s="26" t="str">
        <f>'Schema - NO EDIT'!F61</f>
        <v>Project</v>
      </c>
      <c r="G61" s="26" t="str">
        <f>'Schema - NO EDIT'!G61</f>
        <v>% of yearly expenditure</v>
      </c>
      <c r="H61" s="26" t="str">
        <f>'Schema - NO EDIT'!H61</f>
        <v>QT&amp;M</v>
      </c>
      <c r="I61" s="26" t="str">
        <f>'Schema - NO EDIT'!I61</f>
        <v>N/A</v>
      </c>
      <c r="J61" s="26" t="str">
        <f>'Schema - NO EDIT'!J61</f>
        <v>N/A</v>
      </c>
      <c r="K61" s="34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1</v>
      </c>
    </row>
    <row r="62" spans="1:18" ht="11.25" customHeight="1" x14ac:dyDescent="0.25">
      <c r="A62" s="26" t="str">
        <f>'Schema - NO EDIT'!A62</f>
        <v>gov</v>
      </c>
      <c r="B62" s="26" t="str">
        <f>'Schema - NO EDIT'!B62</f>
        <v>9</v>
      </c>
      <c r="C62" s="26">
        <f>'Schema - NO EDIT'!C62</f>
        <v>0</v>
      </c>
      <c r="D62" s="26" t="str">
        <f>'Schema - NO EDIT'!D62</f>
        <v>Governance</v>
      </c>
      <c r="E62" s="26" t="str">
        <f>'Schema - NO EDIT'!E62</f>
        <v>Governance</v>
      </c>
      <c r="F62" s="26" t="str">
        <f>'Schema - NO EDIT'!F62</f>
        <v>Governance</v>
      </c>
      <c r="G62" s="26" t="str">
        <f>'Schema - NO EDIT'!G62</f>
        <v>% of yearly expenditure</v>
      </c>
      <c r="H62" s="26" t="str">
        <f>'Schema - NO EDIT'!H62</f>
        <v>Monthly service fee</v>
      </c>
      <c r="I62" s="26" t="str">
        <f>'Schema - NO EDIT'!I62</f>
        <v>9/5</v>
      </c>
      <c r="J62" s="26" t="str">
        <f>'Schema - NO EDIT'!J62</f>
        <v>N/A</v>
      </c>
      <c r="K62" s="34">
        <v>1</v>
      </c>
      <c r="L62" s="15">
        <v>1</v>
      </c>
      <c r="M62" s="29">
        <v>1</v>
      </c>
      <c r="N62" s="15">
        <v>1</v>
      </c>
      <c r="O62" s="29">
        <v>1</v>
      </c>
      <c r="P62" s="15">
        <v>1</v>
      </c>
      <c r="Q62" s="29">
        <v>1</v>
      </c>
      <c r="R62" s="31">
        <v>1</v>
      </c>
    </row>
    <row r="63" spans="1:18" ht="11.25" customHeight="1" x14ac:dyDescent="0.25">
      <c r="A63" s="32" t="s">
        <v>50</v>
      </c>
      <c r="B63" s="33"/>
      <c r="C63" s="33">
        <v>999</v>
      </c>
      <c r="D63" s="33"/>
      <c r="E63" s="33"/>
      <c r="F63" s="33"/>
      <c r="G63" s="33"/>
      <c r="H63" s="33"/>
      <c r="I63" s="33"/>
      <c r="J63" s="33"/>
      <c r="K63" s="34">
        <v>3</v>
      </c>
      <c r="L63" s="29">
        <v>12</v>
      </c>
      <c r="M63" s="29">
        <v>12</v>
      </c>
      <c r="N63" s="29">
        <v>12</v>
      </c>
      <c r="O63" s="29">
        <v>12</v>
      </c>
      <c r="P63" s="29">
        <v>12</v>
      </c>
      <c r="Q63" s="29">
        <v>12</v>
      </c>
      <c r="R63" s="29">
        <v>9</v>
      </c>
    </row>
  </sheetData>
  <sheetProtection password="9B9C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0ede5c-af4c-4bf2-9a87-706a3579dc11">PROJ-34-694</_dlc_DocId>
    <_dlc_DocIdUrl xmlns="b80ede5c-af4c-4bf2-9a87-706a3579dc11">
      <Url>https://project.echa.europa.eu/teamsites/it_outsourcing/_layouts/DocIdRedir.aspx?ID=PROJ-34-694</Url>
      <Description>PROJ-34-694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97C79021C1E4499AF382A0C968067" ma:contentTypeVersion="0" ma:contentTypeDescription="Create a new document." ma:contentTypeScope="" ma:versionID="f12ffbdbf329d8fa95263cf6831fbeef">
  <xsd:schema xmlns:xsd="http://www.w3.org/2001/XMLSchema" xmlns:xs="http://www.w3.org/2001/XMLSchema" xmlns:p="http://schemas.microsoft.com/office/2006/metadata/properties" xmlns:ns2="b80ede5c-af4c-4bf2-9a87-706a3579dc11" targetNamespace="http://schemas.microsoft.com/office/2006/metadata/properties" ma:root="true" ma:fieldsID="2dd4dadbc12ff0abbaacd225ac45e2fb" ns2:_=""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9EFC5-3ECE-4E18-9A40-D4A39E39DC65}"/>
</file>

<file path=customXml/itemProps2.xml><?xml version="1.0" encoding="utf-8"?>
<ds:datastoreItem xmlns:ds="http://schemas.openxmlformats.org/officeDocument/2006/customXml" ds:itemID="{26243BDF-52FA-40CA-ADF1-762503087102}"/>
</file>

<file path=customXml/itemProps3.xml><?xml version="1.0" encoding="utf-8"?>
<ds:datastoreItem xmlns:ds="http://schemas.openxmlformats.org/officeDocument/2006/customXml" ds:itemID="{1EA81C5E-2D8A-4E7F-BD03-6A2289D99573}"/>
</file>

<file path=customXml/itemProps4.xml><?xml version="1.0" encoding="utf-8"?>
<ds:datastoreItem xmlns:ds="http://schemas.openxmlformats.org/officeDocument/2006/customXml" ds:itemID="{139E4B05-5552-4E64-B3F7-1D85FDECD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Price Catalogue - Services</vt:lpstr>
      <vt:lpstr>Price Catalogue - Effort Bands</vt:lpstr>
      <vt:lpstr>Price Model - NO EDIT</vt:lpstr>
      <vt:lpstr>Schema - NO EDIT</vt:lpstr>
      <vt:lpstr>Volume Driver - NO EDIT</vt:lpstr>
      <vt:lpstr>'Volume Driver - NO EDIT'!_Toc490057913</vt:lpstr>
      <vt:lpstr>ID</vt:lpstr>
    </vt:vector>
  </TitlesOfParts>
  <Company>European Chemicals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NYBERG Fredrik</dc:creator>
  <cp:lastModifiedBy>NYBERG Fredrik</cp:lastModifiedBy>
  <dcterms:created xsi:type="dcterms:W3CDTF">2017-05-24T10:19:16Z</dcterms:created>
  <dcterms:modified xsi:type="dcterms:W3CDTF">2017-11-21T14:39:50Z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0x01010015497C79021C1E4499AF382A0C968067</vt:lpwstr>
  </property>
  <property fmtid="{D5CDD505-2E9C-101B-9397-08002B2CF9AE}" pid="3" name="_dlc_DocIdItemGuid">
    <vt:lpwstr>ad520d98-ffb2-44d2-a4db-73c69dfb4828</vt:lpwstr>
  </property>
</Properties>
</file>